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kizai\Desktop\財政\HP掲載\"/>
    </mc:Choice>
  </mc:AlternateContent>
  <xr:revisionPtr revIDLastSave="0" documentId="8_{06C39708-42B4-4D42-A3A8-C1FB0AE95ADD}" xr6:coauthVersionLast="45" xr6:coauthVersionMax="45" xr10:uidLastSave="{00000000-0000-0000-0000-000000000000}"/>
  <bookViews>
    <workbookView xWindow="-108" yWindow="-108" windowWidth="23256" windowHeight="1257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AM35" i="10"/>
  <c r="C35" i="10"/>
  <c r="U34" i="10"/>
  <c r="C34" i="10"/>
  <c r="U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6" i="10" l="1"/>
  <c r="U37" i="10" l="1"/>
  <c r="AM34" i="10" l="1"/>
  <c r="BE34" i="10" l="1"/>
  <c r="BE35" i="10" s="1"/>
  <c r="BW34" i="10" l="1"/>
  <c r="BW35" i="10" s="1"/>
  <c r="BW36" i="10" s="1"/>
  <c r="BW37" i="10" s="1"/>
  <c r="BW38" i="10" s="1"/>
  <c r="BW39" i="10" s="1"/>
  <c r="BW40" i="10" s="1"/>
  <c r="BW41" i="10" s="1"/>
  <c r="CO34" i="10" l="1"/>
</calcChain>
</file>

<file path=xl/sharedStrings.xml><?xml version="1.0" encoding="utf-8"?>
<sst xmlns="http://schemas.openxmlformats.org/spreadsheetml/2006/main" count="1154" uniqueCount="603">
  <si>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</si>
  <si>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</si>
  <si>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</si>
  <si>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</si>
  <si>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</si>
  <si>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</si>
  <si>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</si>
  <si>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</si>
  <si>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</si>
  <si>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</si>
  <si>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</si>
  <si>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</si>
  <si>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</si>
  <si>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</si>
  <si>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</si>
  <si>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</si>
  <si>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</si>
  <si>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</si>
  <si>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</si>
  <si>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</si>
  <si>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</si>
  <si>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</si>
  <si>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</si>
  <si>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</si>
  <si>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</si>
  <si>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</si>
  <si>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</si>
  <si>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</si>
  <si>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</si>
  <si>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</si>
  <si>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</si>
  <si>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</si>
  <si>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</si>
  <si>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</si>
  <si>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</si>
  <si>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</si>
  <si>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</si>
  <si>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</si>
  <si>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</si>
  <si>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</si>
  <si>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</si>
  <si>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</si>
  <si>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</si>
  <si>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</si>
  <si>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</si>
  <si>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</si>
  <si>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</si>
  <si>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</si>
  <si>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</si>
  <si>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</si>
  <si>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</si>
  <si>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</si>
  <si>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</si>
  <si>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</si>
  <si>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</si>
  <si>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</si>
  <si>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</si>
  <si>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</si>
  <si>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</si>
  <si>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</si>
  <si>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</si>
  <si>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</si>
  <si>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</si>
  <si>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</si>
  <si>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</si>
  <si>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</si>
  <si>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</si>
  <si>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</si>
  <si>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</si>
  <si>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</si>
  <si>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</si>
  <si>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</si>
  <si>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</si>
  <si>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</si>
  <si>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</si>
  <si>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</si>
  <si>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</si>
  <si>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</si>
  <si>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</si>
  <si>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</si>
  <si>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</si>
  <si>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</si>
  <si>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</si>
  <si>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長崎県</t>
    <phoneticPr fontId="5"/>
  </si>
  <si>
    <t>市町村類型</t>
    <phoneticPr fontId="5"/>
  </si>
  <si>
    <t>Ⅲ－２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</si>
  <si>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</si>
  <si>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</si>
  <si>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</si>
  <si>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</si>
  <si>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</si>
  <si>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</si>
  <si>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</si>
  <si>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</si>
  <si>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</si>
  <si>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</si>
  <si>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</si>
  <si>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</si>
  <si>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佐々町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</si>
  <si>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</si>
  <si>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</si>
  <si>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</si>
  <si>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</si>
  <si>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</si>
  <si>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</si>
  <si>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</si>
  <si>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</si>
  <si>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</si>
  <si>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</si>
  <si>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</si>
  <si>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</si>
  <si>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</si>
  <si>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</si>
  <si>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</si>
  <si>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</si>
  <si>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</si>
  <si>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</si>
  <si>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</si>
  <si>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</si>
  <si>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</si>
  <si>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</si>
  <si>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</si>
  <si>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</si>
  <si>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</si>
  <si>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</si>
  <si>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</si>
  <si>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</si>
  <si>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</si>
  <si>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</si>
  <si>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</si>
  <si>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</si>
  <si>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</si>
  <si>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</si>
  <si>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</si>
  <si>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</si>
  <si>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</si>
  <si>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</si>
  <si>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</si>
  <si>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</si>
  <si>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</si>
  <si>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</si>
  <si>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</si>
  <si>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</si>
  <si>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</si>
  <si>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</si>
  <si>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</si>
  <si>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</si>
  <si>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</si>
  <si>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</si>
  <si>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</si>
  <si>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</si>
  <si>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</si>
  <si>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4"/>
  </si>
  <si>
    <t>うち日本人(％)</t>
    <phoneticPr fontId="5"/>
  </si>
  <si>
    <t>0.7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</si>
  <si>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</si>
  <si>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</si>
  <si>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</si>
  <si>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</si>
  <si>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</si>
  <si>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</si>
  <si>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</si>
  <si>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</si>
  <si>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</si>
  <si>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</si>
  <si>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</si>
  <si>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</si>
  <si>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</si>
  <si>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</si>
  <si>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</si>
  <si>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</si>
  <si>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</si>
  <si>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</si>
  <si>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</si>
  <si>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</si>
  <si>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</si>
  <si>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</si>
  <si>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</si>
  <si>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</si>
  <si>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</si>
  <si>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</si>
  <si>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</si>
  <si>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</si>
  <si>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</si>
  <si>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</si>
  <si>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</si>
  <si>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</si>
  <si>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</si>
  <si>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</si>
  <si>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</si>
  <si>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</si>
  <si>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</si>
  <si>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</si>
  <si>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</si>
  <si>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</si>
  <si>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</si>
  <si>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</si>
  <si>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</si>
  <si>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</si>
  <si>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</si>
  <si>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</si>
  <si>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</si>
  <si>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</si>
  <si>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</si>
  <si>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</si>
  <si>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</si>
  <si>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</si>
  <si>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</si>
  <si>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</si>
  <si>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</si>
  <si>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</si>
  <si>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</si>
  <si>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</si>
  <si>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</si>
  <si>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</si>
  <si>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</si>
  <si>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長崎県佐々町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</si>
  <si>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</si>
  <si>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</si>
  <si>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</si>
  <si>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</si>
  <si>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</si>
  <si>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</si>
  <si>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</si>
  <si>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</si>
  <si>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</si>
  <si>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</si>
  <si>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</si>
  <si>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</si>
  <si>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</si>
  <si>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</si>
  <si>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</si>
  <si>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</si>
  <si>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</si>
  <si>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</si>
  <si>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</si>
  <si>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</si>
  <si>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</si>
  <si>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</si>
  <si>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</si>
  <si>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</si>
  <si>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</si>
  <si>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</si>
  <si>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</si>
  <si>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</si>
  <si>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</si>
  <si>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</si>
  <si>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</si>
  <si>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</si>
  <si>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</si>
  <si>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</si>
  <si>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</si>
  <si>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</si>
  <si>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</si>
  <si>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</si>
  <si>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</si>
  <si>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</si>
  <si>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</si>
  <si>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</si>
  <si>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</si>
  <si>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</si>
  <si>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</si>
  <si>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</si>
  <si>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</si>
  <si>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</si>
  <si>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</si>
  <si>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</si>
  <si>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</si>
  <si>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</si>
  <si>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</si>
  <si>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</si>
  <si>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</si>
  <si>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</si>
  <si>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</si>
  <si>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</si>
  <si>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</si>
  <si>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</si>
  <si>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</si>
  <si>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</si>
  <si>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</si>
  <si>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</si>
  <si>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</si>
  <si>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</si>
  <si>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</si>
  <si>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</si>
  <si>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</si>
  <si>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</si>
  <si>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</si>
  <si>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</si>
  <si>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</si>
  <si>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</si>
  <si>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</si>
  <si>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</si>
  <si>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</si>
  <si>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</si>
  <si>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</si>
  <si>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</si>
  <si>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</si>
  <si>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</si>
  <si>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</si>
  <si>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</si>
  <si>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</si>
  <si>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</si>
  <si>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</si>
  <si>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</si>
  <si>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</si>
  <si>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</si>
  <si>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</si>
  <si>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</si>
  <si>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</si>
  <si>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</si>
  <si>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</si>
  <si>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</si>
  <si>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</si>
  <si>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</si>
  <si>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</si>
  <si>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</si>
  <si>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</si>
  <si>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</si>
  <si>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</si>
  <si>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</si>
  <si>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</si>
  <si>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</si>
  <si>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</si>
  <si>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</si>
  <si>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</si>
  <si>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</si>
  <si>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</si>
  <si>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</si>
  <si>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</si>
  <si>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</si>
  <si>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</si>
  <si>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</si>
  <si>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</si>
  <si>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</si>
  <si>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</si>
  <si>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</si>
  <si>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</si>
  <si>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</si>
  <si>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</si>
  <si>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</si>
  <si>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</si>
  <si>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</si>
  <si>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</si>
  <si>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</si>
  <si>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</si>
  <si>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</si>
  <si>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</si>
  <si>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</si>
  <si>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</si>
  <si>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</si>
  <si>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</si>
  <si>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</si>
  <si>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</si>
  <si>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</si>
  <si>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</si>
  <si>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</si>
  <si>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</si>
  <si>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</si>
  <si>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</si>
  <si>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</si>
  <si>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</si>
  <si>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</si>
  <si>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</si>
  <si>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</si>
  <si>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</si>
  <si>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長崎県佐々町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</si>
  <si>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</si>
  <si>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</si>
  <si>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</si>
  <si>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</si>
  <si>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</si>
  <si>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</si>
  <si>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</si>
  <si>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</si>
  <si>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</si>
  <si>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</si>
  <si>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</si>
  <si>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</si>
  <si>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</si>
  <si>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</si>
  <si>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</si>
  <si>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</si>
  <si>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</si>
  <si>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</si>
  <si>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</si>
  <si>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</si>
  <si>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</si>
  <si>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</si>
  <si>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</si>
  <si>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</si>
  <si>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</si>
  <si>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</si>
  <si>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</si>
  <si>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</si>
  <si>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</si>
  <si>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</si>
  <si>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</si>
  <si>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</si>
  <si>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資金不足
比率</t>
    <rPh sb="0" eb="2">
      <t>シキン</t>
    </rPh>
    <rPh sb="2" eb="4">
      <t>フソク</t>
    </rPh>
    <rPh sb="5" eb="7">
      <t>ヒリツ</t>
    </rPh>
    <phoneticPr fontId="5"/>
  </si>
  <si>
    <t>国民健康保険特別会計</t>
    <phoneticPr fontId="5"/>
  </si>
  <si>
    <t>国民健康保険診療所特別会計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</si>
  <si>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</si>
  <si>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</si>
  <si>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</si>
  <si>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</si>
  <si>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</si>
  <si>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</si>
  <si>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</si>
  <si>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</si>
  <si>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</si>
  <si>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</si>
  <si>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</si>
  <si>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</si>
  <si>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</si>
  <si>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</si>
  <si>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</si>
  <si>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</si>
  <si>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</si>
  <si>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</si>
  <si>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</si>
  <si>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</si>
  <si>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</si>
  <si>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</si>
  <si>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</si>
  <si>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</si>
  <si>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</si>
  <si>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</si>
  <si>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</si>
  <si>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</si>
  <si>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</si>
  <si>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</si>
  <si>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</si>
  <si>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</si>
  <si>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</si>
  <si>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</si>
  <si>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</si>
  <si>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</si>
  <si>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</si>
  <si>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</si>
  <si>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</si>
  <si>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</si>
  <si>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</si>
  <si>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</si>
  <si>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</si>
  <si>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</si>
  <si>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</si>
  <si>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</si>
  <si>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</si>
  <si>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</si>
  <si>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</si>
  <si>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</si>
  <si>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</si>
  <si>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</si>
  <si>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</si>
  <si>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</si>
  <si>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</si>
  <si>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</si>
  <si>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</si>
  <si>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</si>
  <si>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</si>
  <si>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</si>
  <si>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</si>
  <si>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</si>
  <si>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</si>
  <si>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</si>
  <si>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</si>
  <si>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</si>
  <si>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</si>
  <si>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</si>
  <si>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</si>
  <si>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</si>
  <si>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</si>
  <si>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</si>
  <si>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</si>
  <si>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</si>
  <si>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</si>
  <si>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</si>
  <si>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</si>
  <si>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</si>
  <si>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</si>
  <si>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</si>
  <si>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</si>
  <si>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</si>
  <si>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</si>
  <si>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</si>
  <si>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</si>
  <si>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</si>
  <si>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t>
    <phoneticPr fontId="5"/>
  </si>
  <si>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</si>
  <si>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</si>
  <si>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</si>
  <si>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</si>
  <si>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</si>
  <si>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</si>
  <si>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</si>
  <si>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</si>
  <si>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</si>
  <si>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</si>
  <si>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</si>
  <si>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</si>
  <si>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</si>
  <si>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</si>
  <si>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</si>
  <si>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</si>
  <si>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</si>
  <si>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</si>
  <si>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</si>
  <si>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</si>
  <si>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</si>
  <si>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</si>
  <si>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</si>
  <si>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</si>
  <si>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</si>
  <si>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</si>
  <si>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</si>
  <si>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</si>
  <si>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</si>
  <si>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</si>
  <si>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</si>
  <si>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</si>
  <si>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</si>
  <si>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</si>
  <si>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</si>
  <si>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</si>
  <si>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</si>
  <si>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</si>
  <si>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</si>
  <si>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</si>
  <si>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</si>
  <si>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</si>
  <si>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</si>
  <si>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</si>
  <si>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</si>
  <si>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</si>
  <si>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</si>
  <si>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</si>
  <si>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</si>
  <si>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</si>
  <si>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</si>
  <si>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</si>
  <si>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</si>
  <si>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</si>
  <si>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</si>
  <si>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</si>
  <si>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</si>
  <si>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</si>
  <si>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</si>
  <si>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</si>
  <si>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</si>
  <si>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</si>
  <si>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</si>
  <si>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</si>
  <si>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</si>
  <si>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</si>
  <si>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</si>
  <si>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</si>
  <si>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</si>
  <si>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</si>
  <si>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</si>
  <si>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</si>
  <si>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</si>
  <si>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</si>
  <si>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</si>
  <si>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</si>
  <si>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</si>
  <si>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</si>
  <si>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1.37</t>
  </si>
  <si>
    <t>▲ 1.87</t>
  </si>
  <si>
    <t>▲ 0.16</t>
  </si>
  <si>
    <t>水道事業会計</t>
  </si>
  <si>
    <t>一般会計</t>
  </si>
  <si>
    <t>国民健康保険特別会計</t>
  </si>
  <si>
    <t>介護保険特別会計</t>
  </si>
  <si>
    <t>公共下水道事業特別会計</t>
  </si>
  <si>
    <t>農業集落排水事業特別会計</t>
  </si>
  <si>
    <t>国民健康保険診療所特別会計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</si>
  <si>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</si>
  <si>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</si>
  <si>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</si>
  <si>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</si>
  <si>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</si>
  <si>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</si>
  <si>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</si>
  <si>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</si>
  <si>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長崎県林業公社</t>
    <phoneticPr fontId="2"/>
  </si>
  <si>
    <t>〇</t>
    <phoneticPr fontId="2"/>
  </si>
  <si>
    <t>­</t>
  </si>
  <si>
    <t>­</t>
    <phoneticPr fontId="2"/>
  </si>
  <si>
    <t>左のうち
一般会計等
繰入見込額</t>
    <phoneticPr fontId="5"/>
  </si>
  <si>
    <t>長崎県市町村総合事務組合（一般会計）</t>
    <rPh sb="0" eb="3">
      <t>ナガサキケン</t>
    </rPh>
    <rPh sb="3" eb="6">
      <t>シチョウソン</t>
    </rPh>
    <rPh sb="6" eb="8">
      <t>ソウゴウ</t>
    </rPh>
    <rPh sb="8" eb="10">
      <t>ジム</t>
    </rPh>
    <rPh sb="10" eb="12">
      <t>クミアイ</t>
    </rPh>
    <rPh sb="13" eb="15">
      <t>イッパン</t>
    </rPh>
    <rPh sb="15" eb="17">
      <t>カイケイ</t>
    </rPh>
    <phoneticPr fontId="30"/>
  </si>
  <si>
    <t>長崎県市町村総合事務組合（市町村会館管理事業特別会計）</t>
    <rPh sb="0" eb="3">
      <t>ナガサキケン</t>
    </rPh>
    <rPh sb="3" eb="6">
      <t>シチョウソン</t>
    </rPh>
    <rPh sb="6" eb="8">
      <t>ソウゴウ</t>
    </rPh>
    <rPh sb="8" eb="10">
      <t>ジム</t>
    </rPh>
    <rPh sb="10" eb="12">
      <t>クミアイ</t>
    </rPh>
    <rPh sb="13" eb="16">
      <t>シチョウソン</t>
    </rPh>
    <rPh sb="16" eb="18">
      <t>カイカン</t>
    </rPh>
    <rPh sb="18" eb="20">
      <t>カンリ</t>
    </rPh>
    <rPh sb="20" eb="22">
      <t>ジギョウ</t>
    </rPh>
    <rPh sb="22" eb="24">
      <t>トクベツ</t>
    </rPh>
    <rPh sb="24" eb="26">
      <t>カイケイ</t>
    </rPh>
    <phoneticPr fontId="30"/>
  </si>
  <si>
    <t>長崎県市町村総合事務組合（市町村会館馬町別館管理事業特別会計）</t>
    <rPh sb="0" eb="3">
      <t>ナガサキケン</t>
    </rPh>
    <rPh sb="3" eb="6">
      <t>シチョウソン</t>
    </rPh>
    <rPh sb="6" eb="8">
      <t>ソウゴウ</t>
    </rPh>
    <rPh sb="8" eb="10">
      <t>ジム</t>
    </rPh>
    <rPh sb="10" eb="12">
      <t>クミアイ</t>
    </rPh>
    <rPh sb="13" eb="16">
      <t>シチョウソン</t>
    </rPh>
    <rPh sb="16" eb="18">
      <t>カイカン</t>
    </rPh>
    <rPh sb="18" eb="19">
      <t>ウマ</t>
    </rPh>
    <rPh sb="19" eb="20">
      <t>マチ</t>
    </rPh>
    <rPh sb="20" eb="22">
      <t>ベッカン</t>
    </rPh>
    <rPh sb="22" eb="24">
      <t>カンリ</t>
    </rPh>
    <rPh sb="24" eb="26">
      <t>ジギョウ</t>
    </rPh>
    <rPh sb="26" eb="28">
      <t>トクベツ</t>
    </rPh>
    <rPh sb="28" eb="30">
      <t>カイケイ</t>
    </rPh>
    <phoneticPr fontId="30"/>
  </si>
  <si>
    <t>長崎県市町村総合事務組合（公平委員会特別会計）</t>
    <rPh sb="0" eb="3">
      <t>ナガサキケン</t>
    </rPh>
    <rPh sb="3" eb="6">
      <t>シチョウソン</t>
    </rPh>
    <rPh sb="6" eb="8">
      <t>ソウゴウ</t>
    </rPh>
    <rPh sb="8" eb="10">
      <t>ジム</t>
    </rPh>
    <rPh sb="10" eb="12">
      <t>クミアイ</t>
    </rPh>
    <rPh sb="13" eb="15">
      <t>コウヘイ</t>
    </rPh>
    <rPh sb="15" eb="18">
      <t>イインカイ</t>
    </rPh>
    <rPh sb="18" eb="20">
      <t>トクベツ</t>
    </rPh>
    <rPh sb="20" eb="22">
      <t>カイケイ</t>
    </rPh>
    <phoneticPr fontId="30"/>
  </si>
  <si>
    <t>長崎県市町村総合事務組合（行政不服審査会事業特別会計）</t>
    <rPh sb="0" eb="3">
      <t>ナガサキケン</t>
    </rPh>
    <rPh sb="3" eb="6">
      <t>シチョウソン</t>
    </rPh>
    <rPh sb="6" eb="8">
      <t>ソウゴウ</t>
    </rPh>
    <rPh sb="8" eb="10">
      <t>ジム</t>
    </rPh>
    <rPh sb="10" eb="12">
      <t>クミアイ</t>
    </rPh>
    <phoneticPr fontId="30"/>
  </si>
  <si>
    <t>長崎県市町村総合事務組合（交通災害共済事業特別会計）</t>
    <rPh sb="0" eb="3">
      <t>ナガサキケン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30"/>
  </si>
  <si>
    <t>長崎県後期高齢者医療広域連合（普通会計）</t>
    <rPh sb="0" eb="2">
      <t>ナガサキ</t>
    </rPh>
    <rPh sb="2" eb="3">
      <t>ケン</t>
    </rPh>
    <rPh sb="3" eb="5">
      <t>コウキ</t>
    </rPh>
    <rPh sb="5" eb="8">
      <t>コウレイシャ</t>
    </rPh>
    <rPh sb="8" eb="10">
      <t>イリョウ</t>
    </rPh>
    <rPh sb="10" eb="12">
      <t>コウイキ</t>
    </rPh>
    <rPh sb="12" eb="14">
      <t>レンゴウ</t>
    </rPh>
    <rPh sb="15" eb="17">
      <t>フツウ</t>
    </rPh>
    <rPh sb="17" eb="19">
      <t>カイケイ</t>
    </rPh>
    <phoneticPr fontId="30"/>
  </si>
  <si>
    <t>長崎県後期高齢者医療広域連合（後期高齢者医療事業会計）</t>
    <rPh sb="0" eb="2">
      <t>ナガサキ</t>
    </rPh>
    <rPh sb="2" eb="3">
      <t>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30"/>
  </si>
  <si>
    <t>公共施設整備基金</t>
    <phoneticPr fontId="2"/>
  </si>
  <si>
    <t>下水道整備基金</t>
    <phoneticPr fontId="2"/>
  </si>
  <si>
    <t>協働のまちづくり促進基金</t>
    <phoneticPr fontId="2"/>
  </si>
  <si>
    <t>地域振興基金</t>
    <rPh sb="0" eb="2">
      <t>チイキ</t>
    </rPh>
    <rPh sb="2" eb="4">
      <t>シンコウ</t>
    </rPh>
    <rPh sb="4" eb="6">
      <t>キキン</t>
    </rPh>
    <phoneticPr fontId="11"/>
  </si>
  <si>
    <t>地域福祉基金</t>
    <rPh sb="0" eb="2">
      <t>チイキ</t>
    </rPh>
    <rPh sb="2" eb="4">
      <t>フクシ</t>
    </rPh>
    <rPh sb="4" eb="6">
      <t>キキン</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</si>
</sst>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7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87" fontId="33" fillId="0" borderId="117" xfId="12" applyNumberFormat="1" applyFont="1" applyBorder="1" applyAlignment="1" applyProtection="1">
      <alignment horizontal="right" vertical="center" shrinkToFit="1"/>
      <protection locked="0"/>
    </xf>
    <xf numFmtId="187" fontId="33" fillId="0" borderId="113" xfId="12" applyNumberFormat="1" applyFont="1" applyBorder="1" applyAlignment="1" applyProtection="1">
      <alignment horizontal="right" vertical="center" shrinkToFit="1"/>
      <protection locked="0"/>
    </xf>
    <xf numFmtId="187" fontId="33" fillId="0" borderId="120" xfId="12"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44" xfId="15" applyNumberFormat="1" applyFont="1" applyFill="1" applyBorder="1" applyAlignment="1" applyProtection="1">
      <alignment horizontal="right" vertical="center" shrinkToFit="1"/>
      <protection locked="0"/>
    </xf>
    <xf numFmtId="177" fontId="33" fillId="8" borderId="184"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91837</c:v>
                </c:pt>
                <c:pt idx="1">
                  <c:v>75972</c:v>
                </c:pt>
                <c:pt idx="2">
                  <c:v>79466</c:v>
                </c:pt>
                <c:pt idx="3">
                  <c:v>90072</c:v>
                </c:pt>
                <c:pt idx="4">
                  <c:v>88328</c:v>
                </c:pt>
              </c:numCache>
            </c:numRef>
          </c:val>
          <c:smooth val="0"/>
          <c:extLst>
            <c:ext xmlns:c16="http://schemas.microsoft.com/office/drawing/2014/chart" uri="{C3380CC4-5D6E-409C-BE32-E72D297353CC}">
              <c16:uniqueId val="{00000000-59EB-4F5C-950C-1343E9BDC6B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40853</c:v>
                </c:pt>
                <c:pt idx="1">
                  <c:v>71719</c:v>
                </c:pt>
                <c:pt idx="2">
                  <c:v>87595</c:v>
                </c:pt>
                <c:pt idx="3">
                  <c:v>35944</c:v>
                </c:pt>
                <c:pt idx="4">
                  <c:v>60788</c:v>
                </c:pt>
              </c:numCache>
            </c:numRef>
          </c:val>
          <c:smooth val="0"/>
          <c:extLst>
            <c:ext xmlns:c16="http://schemas.microsoft.com/office/drawing/2014/chart" uri="{C3380CC4-5D6E-409C-BE32-E72D297353CC}">
              <c16:uniqueId val="{00000001-59EB-4F5C-950C-1343E9BDC6B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6.64</c:v>
                </c:pt>
                <c:pt idx="1">
                  <c:v>8.4600000000000009</c:v>
                </c:pt>
                <c:pt idx="2">
                  <c:v>6.13</c:v>
                </c:pt>
                <c:pt idx="3">
                  <c:v>6.86</c:v>
                </c:pt>
                <c:pt idx="4">
                  <c:v>6.75</c:v>
                </c:pt>
              </c:numCache>
            </c:numRef>
          </c:val>
          <c:extLst>
            <c:ext xmlns:c16="http://schemas.microsoft.com/office/drawing/2014/chart" uri="{C3380CC4-5D6E-409C-BE32-E72D297353CC}">
              <c16:uniqueId val="{00000000-93DD-4840-9E2E-998267D310D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15.99</c:v>
                </c:pt>
                <c:pt idx="1">
                  <c:v>20.170000000000002</c:v>
                </c:pt>
                <c:pt idx="2">
                  <c:v>20.87</c:v>
                </c:pt>
                <c:pt idx="3">
                  <c:v>17.350000000000001</c:v>
                </c:pt>
                <c:pt idx="4">
                  <c:v>17.350000000000001</c:v>
                </c:pt>
              </c:numCache>
            </c:numRef>
          </c:val>
          <c:extLst>
            <c:ext xmlns:c16="http://schemas.microsoft.com/office/drawing/2014/chart" uri="{C3380CC4-5D6E-409C-BE32-E72D297353CC}">
              <c16:uniqueId val="{00000001-93DD-4840-9E2E-998267D310D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-1.37</c:v>
                </c:pt>
                <c:pt idx="1">
                  <c:v>6</c:v>
                </c:pt>
                <c:pt idx="2">
                  <c:v>-1.87</c:v>
                </c:pt>
                <c:pt idx="3">
                  <c:v>3.64</c:v>
                </c:pt>
                <c:pt idx="4">
                  <c:v>-0.16</c:v>
                </c:pt>
              </c:numCache>
            </c:numRef>
          </c:val>
          <c:smooth val="0"/>
          <c:extLst>
            <c:ext xmlns:c16="http://schemas.microsoft.com/office/drawing/2014/chart" uri="{C3380CC4-5D6E-409C-BE32-E72D297353CC}">
              <c16:uniqueId val="{00000002-93DD-4840-9E2E-998267D310D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FB4-460B-8228-7E580E55E8E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FB4-460B-8228-7E580E55E8EF}"/>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0.04</c:v>
                </c:pt>
                <c:pt idx="2">
                  <c:v>#N/A</c:v>
                </c:pt>
                <c:pt idx="3">
                  <c:v>0.04</c:v>
                </c:pt>
                <c:pt idx="4">
                  <c:v>#N/A</c:v>
                </c:pt>
                <c:pt idx="5">
                  <c:v>0.06</c:v>
                </c:pt>
                <c:pt idx="6">
                  <c:v>#N/A</c:v>
                </c:pt>
                <c:pt idx="7">
                  <c:v>0.06</c:v>
                </c:pt>
                <c:pt idx="8">
                  <c:v>#N/A</c:v>
                </c:pt>
                <c:pt idx="9">
                  <c:v>0.01</c:v>
                </c:pt>
              </c:numCache>
            </c:numRef>
          </c:val>
          <c:extLst>
            <c:ext xmlns:c16="http://schemas.microsoft.com/office/drawing/2014/chart" uri="{C3380CC4-5D6E-409C-BE32-E72D297353CC}">
              <c16:uniqueId val="{00000002-6FB4-460B-8228-7E580E55E8EF}"/>
            </c:ext>
          </c:extLst>
        </c:ser>
        <c:ser>
          <c:idx val="3"/>
          <c:order val="3"/>
          <c:tx>
            <c:strRef>
              <c:f>データシート!$A$30</c:f>
              <c:strCache>
                <c:ptCount val="1"/>
                <c:pt idx="0">
                  <c:v>国民健康保険診療所特別会計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0.05</c:v>
                </c:pt>
                <c:pt idx="2">
                  <c:v>#N/A</c:v>
                </c:pt>
                <c:pt idx="3">
                  <c:v>0.02</c:v>
                </c:pt>
                <c:pt idx="4">
                  <c:v>#N/A</c:v>
                </c:pt>
                <c:pt idx="5">
                  <c:v>0.02</c:v>
                </c:pt>
                <c:pt idx="6">
                  <c:v>#N/A</c:v>
                </c:pt>
                <c:pt idx="7">
                  <c:v>0.04</c:v>
                </c:pt>
                <c:pt idx="8">
                  <c:v>#N/A</c:v>
                </c:pt>
                <c:pt idx="9">
                  <c:v>0.03</c:v>
                </c:pt>
              </c:numCache>
            </c:numRef>
          </c:val>
          <c:extLst>
            <c:ext xmlns:c16="http://schemas.microsoft.com/office/drawing/2014/chart" uri="{C3380CC4-5D6E-409C-BE32-E72D297353CC}">
              <c16:uniqueId val="{00000003-6FB4-460B-8228-7E580E55E8EF}"/>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0.02</c:v>
                </c:pt>
                <c:pt idx="2">
                  <c:v>#N/A</c:v>
                </c:pt>
                <c:pt idx="3">
                  <c:v>0.04</c:v>
                </c:pt>
                <c:pt idx="4">
                  <c:v>#N/A</c:v>
                </c:pt>
                <c:pt idx="5">
                  <c:v>0.08</c:v>
                </c:pt>
                <c:pt idx="6">
                  <c:v>#N/A</c:v>
                </c:pt>
                <c:pt idx="7">
                  <c:v>7.0000000000000007E-2</c:v>
                </c:pt>
                <c:pt idx="8">
                  <c:v>#N/A</c:v>
                </c:pt>
                <c:pt idx="9">
                  <c:v>0.04</c:v>
                </c:pt>
              </c:numCache>
            </c:numRef>
          </c:val>
          <c:extLst>
            <c:ext xmlns:c16="http://schemas.microsoft.com/office/drawing/2014/chart" uri="{C3380CC4-5D6E-409C-BE32-E72D297353CC}">
              <c16:uniqueId val="{00000004-6FB4-460B-8228-7E580E55E8EF}"/>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0.81</c:v>
                </c:pt>
                <c:pt idx="2">
                  <c:v>#N/A</c:v>
                </c:pt>
                <c:pt idx="3">
                  <c:v>0.99</c:v>
                </c:pt>
                <c:pt idx="4">
                  <c:v>#N/A</c:v>
                </c:pt>
                <c:pt idx="5">
                  <c:v>0.83</c:v>
                </c:pt>
                <c:pt idx="6">
                  <c:v>#N/A</c:v>
                </c:pt>
                <c:pt idx="7">
                  <c:v>0.96</c:v>
                </c:pt>
                <c:pt idx="8">
                  <c:v>#N/A</c:v>
                </c:pt>
                <c:pt idx="9">
                  <c:v>0.49</c:v>
                </c:pt>
              </c:numCache>
            </c:numRef>
          </c:val>
          <c:extLst>
            <c:ext xmlns:c16="http://schemas.microsoft.com/office/drawing/2014/chart" uri="{C3380CC4-5D6E-409C-BE32-E72D297353CC}">
              <c16:uniqueId val="{00000005-6FB4-460B-8228-7E580E55E8EF}"/>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1.23</c:v>
                </c:pt>
                <c:pt idx="2">
                  <c:v>#N/A</c:v>
                </c:pt>
                <c:pt idx="3">
                  <c:v>1.73</c:v>
                </c:pt>
                <c:pt idx="4">
                  <c:v>#N/A</c:v>
                </c:pt>
                <c:pt idx="5">
                  <c:v>1.84</c:v>
                </c:pt>
                <c:pt idx="6">
                  <c:v>#N/A</c:v>
                </c:pt>
                <c:pt idx="7">
                  <c:v>1.85</c:v>
                </c:pt>
                <c:pt idx="8">
                  <c:v>#N/A</c:v>
                </c:pt>
                <c:pt idx="9">
                  <c:v>0.76</c:v>
                </c:pt>
              </c:numCache>
            </c:numRef>
          </c:val>
          <c:extLst>
            <c:ext xmlns:c16="http://schemas.microsoft.com/office/drawing/2014/chart" uri="{C3380CC4-5D6E-409C-BE32-E72D297353CC}">
              <c16:uniqueId val="{00000006-6FB4-460B-8228-7E580E55E8EF}"/>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1.21</c:v>
                </c:pt>
                <c:pt idx="2">
                  <c:v>#N/A</c:v>
                </c:pt>
                <c:pt idx="3">
                  <c:v>1.56</c:v>
                </c:pt>
                <c:pt idx="4">
                  <c:v>#N/A</c:v>
                </c:pt>
                <c:pt idx="5">
                  <c:v>2.0099999999999998</c:v>
                </c:pt>
                <c:pt idx="6">
                  <c:v>#N/A</c:v>
                </c:pt>
                <c:pt idx="7">
                  <c:v>2.66</c:v>
                </c:pt>
                <c:pt idx="8">
                  <c:v>#N/A</c:v>
                </c:pt>
                <c:pt idx="9">
                  <c:v>1.4</c:v>
                </c:pt>
              </c:numCache>
            </c:numRef>
          </c:val>
          <c:extLst>
            <c:ext xmlns:c16="http://schemas.microsoft.com/office/drawing/2014/chart" uri="{C3380CC4-5D6E-409C-BE32-E72D297353CC}">
              <c16:uniqueId val="{00000007-6FB4-460B-8228-7E580E55E8E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6.63</c:v>
                </c:pt>
                <c:pt idx="2">
                  <c:v>#N/A</c:v>
                </c:pt>
                <c:pt idx="3">
                  <c:v>8.4600000000000009</c:v>
                </c:pt>
                <c:pt idx="4">
                  <c:v>#N/A</c:v>
                </c:pt>
                <c:pt idx="5">
                  <c:v>6.13</c:v>
                </c:pt>
                <c:pt idx="6">
                  <c:v>#N/A</c:v>
                </c:pt>
                <c:pt idx="7">
                  <c:v>6.86</c:v>
                </c:pt>
                <c:pt idx="8">
                  <c:v>#N/A</c:v>
                </c:pt>
                <c:pt idx="9">
                  <c:v>6.74</c:v>
                </c:pt>
              </c:numCache>
            </c:numRef>
          </c:val>
          <c:extLst>
            <c:ext xmlns:c16="http://schemas.microsoft.com/office/drawing/2014/chart" uri="{C3380CC4-5D6E-409C-BE32-E72D297353CC}">
              <c16:uniqueId val="{00000008-6FB4-460B-8228-7E580E55E8E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30.57</c:v>
                </c:pt>
                <c:pt idx="2">
                  <c:v>#N/A</c:v>
                </c:pt>
                <c:pt idx="3">
                  <c:v>28.88</c:v>
                </c:pt>
                <c:pt idx="4">
                  <c:v>#N/A</c:v>
                </c:pt>
                <c:pt idx="5">
                  <c:v>28.61</c:v>
                </c:pt>
                <c:pt idx="6">
                  <c:v>#N/A</c:v>
                </c:pt>
                <c:pt idx="7">
                  <c:v>29.56</c:v>
                </c:pt>
                <c:pt idx="8">
                  <c:v>#N/A</c:v>
                </c:pt>
                <c:pt idx="9">
                  <c:v>26.4</c:v>
                </c:pt>
              </c:numCache>
            </c:numRef>
          </c:val>
          <c:extLst>
            <c:ext xmlns:c16="http://schemas.microsoft.com/office/drawing/2014/chart" uri="{C3380CC4-5D6E-409C-BE32-E72D297353CC}">
              <c16:uniqueId val="{00000009-6FB4-460B-8228-7E580E55E8E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604</c:v>
                </c:pt>
                <c:pt idx="5">
                  <c:v>537</c:v>
                </c:pt>
                <c:pt idx="8">
                  <c:v>531</c:v>
                </c:pt>
                <c:pt idx="11">
                  <c:v>524</c:v>
                </c:pt>
                <c:pt idx="14">
                  <c:v>530</c:v>
                </c:pt>
              </c:numCache>
            </c:numRef>
          </c:val>
          <c:extLst>
            <c:ext xmlns:c16="http://schemas.microsoft.com/office/drawing/2014/chart" uri="{C3380CC4-5D6E-409C-BE32-E72D297353CC}">
              <c16:uniqueId val="{00000000-0352-450D-A3D1-B8607F16D21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352-450D-A3D1-B8607F16D21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352-450D-A3D1-B8607F16D21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352-450D-A3D1-B8607F16D21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290</c:v>
                </c:pt>
                <c:pt idx="3">
                  <c:v>289</c:v>
                </c:pt>
                <c:pt idx="6">
                  <c:v>281</c:v>
                </c:pt>
                <c:pt idx="9">
                  <c:v>272</c:v>
                </c:pt>
                <c:pt idx="12">
                  <c:v>289</c:v>
                </c:pt>
              </c:numCache>
            </c:numRef>
          </c:val>
          <c:extLst>
            <c:ext xmlns:c16="http://schemas.microsoft.com/office/drawing/2014/chart" uri="{C3380CC4-5D6E-409C-BE32-E72D297353CC}">
              <c16:uniqueId val="{00000004-0352-450D-A3D1-B8607F16D21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352-450D-A3D1-B8607F16D21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352-450D-A3D1-B8607F16D21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462</c:v>
                </c:pt>
                <c:pt idx="3">
                  <c:v>470</c:v>
                </c:pt>
                <c:pt idx="6">
                  <c:v>504</c:v>
                </c:pt>
                <c:pt idx="9">
                  <c:v>519</c:v>
                </c:pt>
                <c:pt idx="12">
                  <c:v>493</c:v>
                </c:pt>
              </c:numCache>
            </c:numRef>
          </c:val>
          <c:extLst>
            <c:ext xmlns:c16="http://schemas.microsoft.com/office/drawing/2014/chart" uri="{C3380CC4-5D6E-409C-BE32-E72D297353CC}">
              <c16:uniqueId val="{00000007-0352-450D-A3D1-B8607F16D21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148</c:v>
                </c:pt>
                <c:pt idx="2">
                  <c:v>#N/A</c:v>
                </c:pt>
                <c:pt idx="3">
                  <c:v>#N/A</c:v>
                </c:pt>
                <c:pt idx="4">
                  <c:v>222</c:v>
                </c:pt>
                <c:pt idx="5">
                  <c:v>#N/A</c:v>
                </c:pt>
                <c:pt idx="6">
                  <c:v>#N/A</c:v>
                </c:pt>
                <c:pt idx="7">
                  <c:v>254</c:v>
                </c:pt>
                <c:pt idx="8">
                  <c:v>#N/A</c:v>
                </c:pt>
                <c:pt idx="9">
                  <c:v>#N/A</c:v>
                </c:pt>
                <c:pt idx="10">
                  <c:v>267</c:v>
                </c:pt>
                <c:pt idx="11">
                  <c:v>#N/A</c:v>
                </c:pt>
                <c:pt idx="12">
                  <c:v>#N/A</c:v>
                </c:pt>
                <c:pt idx="13">
                  <c:v>252</c:v>
                </c:pt>
                <c:pt idx="14">
                  <c:v>#N/A</c:v>
                </c:pt>
              </c:numCache>
            </c:numRef>
          </c:val>
          <c:smooth val="0"/>
          <c:extLst>
            <c:ext xmlns:c16="http://schemas.microsoft.com/office/drawing/2014/chart" uri="{C3380CC4-5D6E-409C-BE32-E72D297353CC}">
              <c16:uniqueId val="{00000008-0352-450D-A3D1-B8607F16D21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5874</c:v>
                </c:pt>
                <c:pt idx="5">
                  <c:v>5971</c:v>
                </c:pt>
                <c:pt idx="8">
                  <c:v>5827</c:v>
                </c:pt>
                <c:pt idx="11">
                  <c:v>5036</c:v>
                </c:pt>
                <c:pt idx="14">
                  <c:v>4771</c:v>
                </c:pt>
              </c:numCache>
            </c:numRef>
          </c:val>
          <c:extLst>
            <c:ext xmlns:c16="http://schemas.microsoft.com/office/drawing/2014/chart" uri="{C3380CC4-5D6E-409C-BE32-E72D297353CC}">
              <c16:uniqueId val="{00000000-8A7B-49F7-9624-E8BD9FB938B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198</c:v>
                </c:pt>
                <c:pt idx="5">
                  <c:v>175</c:v>
                </c:pt>
                <c:pt idx="8">
                  <c:v>148</c:v>
                </c:pt>
                <c:pt idx="11">
                  <c:v>154</c:v>
                </c:pt>
                <c:pt idx="14">
                  <c:v>138</c:v>
                </c:pt>
              </c:numCache>
            </c:numRef>
          </c:val>
          <c:extLst>
            <c:ext xmlns:c16="http://schemas.microsoft.com/office/drawing/2014/chart" uri="{C3380CC4-5D6E-409C-BE32-E72D297353CC}">
              <c16:uniqueId val="{00000001-8A7B-49F7-9624-E8BD9FB938B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5689</c:v>
                </c:pt>
                <c:pt idx="5">
                  <c:v>5903</c:v>
                </c:pt>
                <c:pt idx="8">
                  <c:v>6174</c:v>
                </c:pt>
                <c:pt idx="11">
                  <c:v>5840</c:v>
                </c:pt>
                <c:pt idx="14">
                  <c:v>5835</c:v>
                </c:pt>
              </c:numCache>
            </c:numRef>
          </c:val>
          <c:extLst>
            <c:ext xmlns:c16="http://schemas.microsoft.com/office/drawing/2014/chart" uri="{C3380CC4-5D6E-409C-BE32-E72D297353CC}">
              <c16:uniqueId val="{00000002-8A7B-49F7-9624-E8BD9FB938B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A7B-49F7-9624-E8BD9FB938B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A7B-49F7-9624-E8BD9FB938B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5</c:v>
                </c:pt>
                <c:pt idx="3">
                  <c:v>5</c:v>
                </c:pt>
                <c:pt idx="6">
                  <c:v>4</c:v>
                </c:pt>
                <c:pt idx="9">
                  <c:v>4</c:v>
                </c:pt>
                <c:pt idx="12">
                  <c:v>4</c:v>
                </c:pt>
              </c:numCache>
            </c:numRef>
          </c:val>
          <c:extLst>
            <c:ext xmlns:c16="http://schemas.microsoft.com/office/drawing/2014/chart" uri="{C3380CC4-5D6E-409C-BE32-E72D297353CC}">
              <c16:uniqueId val="{00000005-8A7B-49F7-9624-E8BD9FB938B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806</c:v>
                </c:pt>
                <c:pt idx="3">
                  <c:v>725</c:v>
                </c:pt>
                <c:pt idx="6">
                  <c:v>727</c:v>
                </c:pt>
                <c:pt idx="9">
                  <c:v>690</c:v>
                </c:pt>
                <c:pt idx="12">
                  <c:v>696</c:v>
                </c:pt>
              </c:numCache>
            </c:numRef>
          </c:val>
          <c:extLst>
            <c:ext xmlns:c16="http://schemas.microsoft.com/office/drawing/2014/chart" uri="{C3380CC4-5D6E-409C-BE32-E72D297353CC}">
              <c16:uniqueId val="{00000006-8A7B-49F7-9624-E8BD9FB938B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8A7B-49F7-9624-E8BD9FB938B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3848</c:v>
                </c:pt>
                <c:pt idx="3">
                  <c:v>3661</c:v>
                </c:pt>
                <c:pt idx="6">
                  <c:v>3536</c:v>
                </c:pt>
                <c:pt idx="9">
                  <c:v>3285</c:v>
                </c:pt>
                <c:pt idx="12">
                  <c:v>3171</c:v>
                </c:pt>
              </c:numCache>
            </c:numRef>
          </c:val>
          <c:extLst>
            <c:ext xmlns:c16="http://schemas.microsoft.com/office/drawing/2014/chart" uri="{C3380CC4-5D6E-409C-BE32-E72D297353CC}">
              <c16:uniqueId val="{00000008-8A7B-49F7-9624-E8BD9FB938B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A7B-49F7-9624-E8BD9FB938B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4529</c:v>
                </c:pt>
                <c:pt idx="3">
                  <c:v>4591</c:v>
                </c:pt>
                <c:pt idx="6">
                  <c:v>4876</c:v>
                </c:pt>
                <c:pt idx="9">
                  <c:v>4435</c:v>
                </c:pt>
                <c:pt idx="12">
                  <c:v>4262</c:v>
                </c:pt>
              </c:numCache>
            </c:numRef>
          </c:val>
          <c:extLst>
            <c:ext xmlns:c16="http://schemas.microsoft.com/office/drawing/2014/chart" uri="{C3380CC4-5D6E-409C-BE32-E72D297353CC}">
              <c16:uniqueId val="{0000000A-8A7B-49F7-9624-E8BD9FB938B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A7B-49F7-9624-E8BD9FB938B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724</c:v>
                </c:pt>
                <c:pt idx="1">
                  <c:v>592</c:v>
                </c:pt>
                <c:pt idx="2">
                  <c:v>590</c:v>
                </c:pt>
              </c:numCache>
            </c:numRef>
          </c:val>
          <c:extLst>
            <c:ext xmlns:c16="http://schemas.microsoft.com/office/drawing/2014/chart" uri="{C3380CC4-5D6E-409C-BE32-E72D297353CC}">
              <c16:uniqueId val="{00000000-4835-431A-ADE4-B1ACD975F35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894</c:v>
                </c:pt>
                <c:pt idx="1">
                  <c:v>660</c:v>
                </c:pt>
                <c:pt idx="2">
                  <c:v>661</c:v>
                </c:pt>
              </c:numCache>
            </c:numRef>
          </c:val>
          <c:extLst>
            <c:ext xmlns:c16="http://schemas.microsoft.com/office/drawing/2014/chart" uri="{C3380CC4-5D6E-409C-BE32-E72D297353CC}">
              <c16:uniqueId val="{00000001-4835-431A-ADE4-B1ACD975F35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4073</c:v>
                </c:pt>
                <c:pt idx="1">
                  <c:v>4033</c:v>
                </c:pt>
                <c:pt idx="2">
                  <c:v>3975</c:v>
                </c:pt>
              </c:numCache>
            </c:numRef>
          </c:val>
          <c:extLst>
            <c:ext xmlns:c16="http://schemas.microsoft.com/office/drawing/2014/chart" uri="{C3380CC4-5D6E-409C-BE32-E72D297353CC}">
              <c16:uniqueId val="{00000002-4835-431A-ADE4-B1ACD975F35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長崎県佐々町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当数値は直近</a:t>
          </a:r>
          <a:r>
            <a:rPr kumimoji="1" lang="en-US" altLang="ja-JP" sz="1200">
              <a:solidFill>
                <a:schemeClr val="dk1"/>
              </a:solidFill>
              <a:effectLst/>
              <a:latin typeface="+mn-lt"/>
              <a:ea typeface="+mn-ea"/>
              <a:cs typeface="+mn-cs"/>
            </a:rPr>
            <a:t>3</a:t>
          </a:r>
          <a:r>
            <a:rPr kumimoji="1" lang="ja-JP" altLang="ja-JP" sz="1200">
              <a:solidFill>
                <a:schemeClr val="dk1"/>
              </a:solidFill>
              <a:effectLst/>
              <a:latin typeface="+mn-lt"/>
              <a:ea typeface="+mn-ea"/>
              <a:cs typeface="+mn-cs"/>
            </a:rPr>
            <a:t>ヵ年の平均値で求められる。単年度では、</a:t>
          </a:r>
          <a:r>
            <a:rPr kumimoji="1" lang="en-US" altLang="ja-JP" sz="1200">
              <a:solidFill>
                <a:schemeClr val="dk1"/>
              </a:solidFill>
              <a:effectLst/>
              <a:latin typeface="+mn-lt"/>
              <a:ea typeface="+mn-ea"/>
              <a:cs typeface="+mn-cs"/>
            </a:rPr>
            <a:t>9.1</a:t>
          </a:r>
          <a:r>
            <a:rPr kumimoji="1" lang="ja-JP" altLang="ja-JP" sz="1200">
              <a:solidFill>
                <a:schemeClr val="dk1"/>
              </a:solidFill>
              <a:effectLst/>
              <a:latin typeface="+mn-lt"/>
              <a:ea typeface="+mn-ea"/>
              <a:cs typeface="+mn-cs"/>
            </a:rPr>
            <a:t>ポイントから</a:t>
          </a:r>
          <a:r>
            <a:rPr kumimoji="1" lang="en-US" altLang="ja-JP" sz="1200">
              <a:solidFill>
                <a:schemeClr val="dk1"/>
              </a:solidFill>
              <a:effectLst/>
              <a:latin typeface="+mn-lt"/>
              <a:ea typeface="+mn-ea"/>
              <a:cs typeface="+mn-cs"/>
            </a:rPr>
            <a:t>8.7</a:t>
          </a:r>
          <a:r>
            <a:rPr kumimoji="1" lang="ja-JP" altLang="ja-JP" sz="1200">
              <a:solidFill>
                <a:schemeClr val="dk1"/>
              </a:solidFill>
              <a:effectLst/>
              <a:latin typeface="+mn-lt"/>
              <a:ea typeface="+mn-ea"/>
              <a:cs typeface="+mn-cs"/>
            </a:rPr>
            <a:t>ポイント と△</a:t>
          </a:r>
          <a:r>
            <a:rPr kumimoji="1" lang="en-US" altLang="ja-JP" sz="1200">
              <a:solidFill>
                <a:schemeClr val="dk1"/>
              </a:solidFill>
              <a:effectLst/>
              <a:latin typeface="+mn-lt"/>
              <a:ea typeface="+mn-ea"/>
              <a:cs typeface="+mn-cs"/>
            </a:rPr>
            <a:t>0.4</a:t>
          </a:r>
          <a:r>
            <a:rPr kumimoji="1" lang="ja-JP" altLang="ja-JP" sz="1200">
              <a:solidFill>
                <a:schemeClr val="dk1"/>
              </a:solidFill>
              <a:effectLst/>
              <a:latin typeface="+mn-lt"/>
              <a:ea typeface="+mn-ea"/>
              <a:cs typeface="+mn-cs"/>
            </a:rPr>
            <a:t>ポイント減少しているものの、今年度より、平成</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年度の</a:t>
          </a:r>
          <a:r>
            <a:rPr kumimoji="1" lang="en-US" altLang="ja-JP" sz="1200">
              <a:solidFill>
                <a:schemeClr val="dk1"/>
              </a:solidFill>
              <a:effectLst/>
              <a:latin typeface="+mn-lt"/>
              <a:ea typeface="+mn-ea"/>
              <a:cs typeface="+mn-cs"/>
            </a:rPr>
            <a:t>7.3</a:t>
          </a:r>
          <a:r>
            <a:rPr kumimoji="1" lang="ja-JP" altLang="ja-JP" sz="1200">
              <a:solidFill>
                <a:schemeClr val="dk1"/>
              </a:solidFill>
              <a:effectLst/>
              <a:latin typeface="+mn-lt"/>
              <a:ea typeface="+mn-ea"/>
              <a:cs typeface="+mn-cs"/>
            </a:rPr>
            <a:t>ポイントの値が算定対象外となったことが</a:t>
          </a:r>
          <a:r>
            <a:rPr kumimoji="1" lang="ja-JP" altLang="en-US" sz="1200">
              <a:solidFill>
                <a:schemeClr val="dk1"/>
              </a:solidFill>
              <a:effectLst/>
              <a:latin typeface="+mn-lt"/>
              <a:ea typeface="+mn-ea"/>
              <a:cs typeface="+mn-cs"/>
            </a:rPr>
            <a:t>増加</a:t>
          </a:r>
          <a:r>
            <a:rPr kumimoji="1" lang="ja-JP" altLang="ja-JP" sz="1200">
              <a:solidFill>
                <a:schemeClr val="dk1"/>
              </a:solidFill>
              <a:effectLst/>
              <a:latin typeface="+mn-lt"/>
              <a:ea typeface="+mn-ea"/>
              <a:cs typeface="+mn-cs"/>
            </a:rPr>
            <a:t>の要因である。</a:t>
          </a:r>
          <a:endParaRPr lang="ja-JP" altLang="ja-JP" sz="1200">
            <a:effectLst/>
          </a:endParaRPr>
        </a:p>
        <a:p>
          <a:r>
            <a:rPr kumimoji="1" lang="ja-JP" altLang="ja-JP" sz="1200">
              <a:solidFill>
                <a:schemeClr val="dk1"/>
              </a:solidFill>
              <a:effectLst/>
              <a:latin typeface="+mn-lt"/>
              <a:ea typeface="+mn-ea"/>
              <a:cs typeface="+mn-cs"/>
            </a:rPr>
            <a:t>単年度で減少した要因は、分子を構成する、一般会計等の元利償還金が前年比△</a:t>
          </a:r>
          <a:r>
            <a:rPr kumimoji="1" lang="en-US" altLang="ja-JP" sz="1200">
              <a:solidFill>
                <a:schemeClr val="dk1"/>
              </a:solidFill>
              <a:effectLst/>
              <a:latin typeface="+mn-lt"/>
              <a:ea typeface="+mn-ea"/>
              <a:cs typeface="+mn-cs"/>
            </a:rPr>
            <a:t>26</a:t>
          </a:r>
          <a:r>
            <a:rPr kumimoji="1" lang="ja-JP" altLang="ja-JP" sz="1200">
              <a:solidFill>
                <a:schemeClr val="dk1"/>
              </a:solidFill>
              <a:effectLst/>
              <a:latin typeface="+mn-lt"/>
              <a:ea typeface="+mn-ea"/>
              <a:cs typeface="+mn-cs"/>
            </a:rPr>
            <a:t>百万円と減少したことが主な要因である。</a:t>
          </a:r>
          <a:endParaRPr lang="ja-JP" altLang="ja-JP" sz="1200">
            <a:effectLst/>
          </a:endParaRPr>
        </a:p>
        <a:p>
          <a:r>
            <a:rPr kumimoji="1" lang="ja-JP" altLang="ja-JP" sz="1200">
              <a:solidFill>
                <a:schemeClr val="dk1"/>
              </a:solidFill>
              <a:effectLst/>
              <a:latin typeface="+mn-lt"/>
              <a:ea typeface="+mn-ea"/>
              <a:cs typeface="+mn-cs"/>
            </a:rPr>
            <a:t>今後、公共施設の老朽化対策や庁舎建て替えのための起債額</a:t>
          </a:r>
          <a:r>
            <a:rPr kumimoji="1" lang="ja-JP" altLang="en-US" sz="1200">
              <a:solidFill>
                <a:schemeClr val="dk1"/>
              </a:solidFill>
              <a:effectLst/>
              <a:latin typeface="+mn-lt"/>
              <a:ea typeface="+mn-ea"/>
              <a:cs typeface="+mn-cs"/>
            </a:rPr>
            <a:t>増加</a:t>
          </a:r>
          <a:r>
            <a:rPr kumimoji="1" lang="ja-JP" altLang="ja-JP" sz="1200">
              <a:solidFill>
                <a:schemeClr val="dk1"/>
              </a:solidFill>
              <a:effectLst/>
              <a:latin typeface="+mn-lt"/>
              <a:ea typeface="+mn-ea"/>
              <a:cs typeface="+mn-cs"/>
            </a:rPr>
            <a:t>が予想されており、償還方法などを適切に管理し、財政健全化に努める。</a:t>
          </a:r>
          <a:endParaRPr lang="ja-JP" altLang="ja-JP" sz="12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長崎県佐々町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地方債現在高等の将来負担額よりも基金等の充当可能財源が多いため、比率はマイナスの値（</a:t>
          </a:r>
          <a:r>
            <a:rPr kumimoji="1" lang="en-US" altLang="ja-JP" sz="1200">
              <a:solidFill>
                <a:schemeClr val="dk1"/>
              </a:solidFill>
              <a:effectLst/>
              <a:latin typeface="+mn-lt"/>
              <a:ea typeface="+mn-ea"/>
              <a:cs typeface="+mn-cs"/>
            </a:rPr>
            <a:t>89.5%</a:t>
          </a:r>
          <a:r>
            <a:rPr kumimoji="1" lang="ja-JP" altLang="ja-JP" sz="1200">
              <a:solidFill>
                <a:schemeClr val="dk1"/>
              </a:solidFill>
              <a:effectLst/>
              <a:latin typeface="+mn-lt"/>
              <a:ea typeface="+mn-ea"/>
              <a:cs typeface="+mn-cs"/>
            </a:rPr>
            <a:t>）となっている。前年度比は</a:t>
          </a:r>
          <a:r>
            <a:rPr kumimoji="1" lang="en-US" altLang="ja-JP" sz="1200">
              <a:solidFill>
                <a:schemeClr val="dk1"/>
              </a:solidFill>
              <a:effectLst/>
              <a:latin typeface="+mn-lt"/>
              <a:ea typeface="+mn-ea"/>
              <a:cs typeface="+mn-cs"/>
            </a:rPr>
            <a:t>+0.3</a:t>
          </a:r>
          <a:r>
            <a:rPr kumimoji="1" lang="ja-JP" altLang="ja-JP" sz="1200">
              <a:solidFill>
                <a:schemeClr val="dk1"/>
              </a:solidFill>
              <a:effectLst/>
              <a:latin typeface="+mn-lt"/>
              <a:ea typeface="+mn-ea"/>
              <a:cs typeface="+mn-cs"/>
            </a:rPr>
            <a:t>ポイントとなっている。</a:t>
          </a:r>
          <a:endParaRPr lang="ja-JP" altLang="ja-JP" sz="1200">
            <a:effectLst/>
          </a:endParaRPr>
        </a:p>
        <a:p>
          <a:r>
            <a:rPr kumimoji="1" lang="ja-JP" altLang="ja-JP" sz="1200">
              <a:solidFill>
                <a:schemeClr val="dk1"/>
              </a:solidFill>
              <a:effectLst/>
              <a:latin typeface="+mn-lt"/>
              <a:ea typeface="+mn-ea"/>
              <a:cs typeface="+mn-cs"/>
            </a:rPr>
            <a:t>充当可能財源が前年度より減少し、分子を構成する値は減少しているが、それ以上に、分母を構成する標準財政規模が減少し、算入公債費等の額が増加しているため、全体で△</a:t>
          </a:r>
          <a:r>
            <a:rPr kumimoji="1" lang="en-US" altLang="ja-JP" sz="1200">
              <a:solidFill>
                <a:schemeClr val="dk1"/>
              </a:solidFill>
              <a:effectLst/>
              <a:latin typeface="+mn-lt"/>
              <a:ea typeface="+mn-ea"/>
              <a:cs typeface="+mn-cs"/>
            </a:rPr>
            <a:t>0.3</a:t>
          </a:r>
          <a:r>
            <a:rPr kumimoji="1" lang="ja-JP" altLang="ja-JP" sz="1200">
              <a:solidFill>
                <a:schemeClr val="dk1"/>
              </a:solidFill>
              <a:effectLst/>
              <a:latin typeface="+mn-lt"/>
              <a:ea typeface="+mn-ea"/>
              <a:cs typeface="+mn-cs"/>
            </a:rPr>
            <a:t>％の改善となった。（分子増加率</a:t>
          </a:r>
          <a:r>
            <a:rPr kumimoji="1" lang="en-US" altLang="ja-JP" sz="1200">
              <a:solidFill>
                <a:schemeClr val="dk1"/>
              </a:solidFill>
              <a:effectLst/>
              <a:latin typeface="+mn-lt"/>
              <a:ea typeface="+mn-ea"/>
              <a:cs typeface="+mn-cs"/>
            </a:rPr>
            <a:t>+0.16</a:t>
          </a:r>
          <a:r>
            <a:rPr kumimoji="1" lang="ja-JP" altLang="ja-JP" sz="1200">
              <a:solidFill>
                <a:schemeClr val="dk1"/>
              </a:solidFill>
              <a:effectLst/>
              <a:latin typeface="+mn-lt"/>
              <a:ea typeface="+mn-ea"/>
              <a:cs typeface="+mn-cs"/>
            </a:rPr>
            <a:t>ポイント、分母減少率△</a:t>
          </a:r>
          <a:r>
            <a:rPr kumimoji="1" lang="en-US" altLang="ja-JP" sz="1200">
              <a:solidFill>
                <a:schemeClr val="dk1"/>
              </a:solidFill>
              <a:effectLst/>
              <a:latin typeface="+mn-lt"/>
              <a:ea typeface="+mn-ea"/>
              <a:cs typeface="+mn-cs"/>
            </a:rPr>
            <a:t>0.43</a:t>
          </a:r>
          <a:r>
            <a:rPr kumimoji="1" lang="ja-JP" altLang="ja-JP" sz="1200">
              <a:solidFill>
                <a:schemeClr val="dk1"/>
              </a:solidFill>
              <a:effectLst/>
              <a:latin typeface="+mn-lt"/>
              <a:ea typeface="+mn-ea"/>
              <a:cs typeface="+mn-cs"/>
            </a:rPr>
            <a:t>ポイント）</a:t>
          </a:r>
          <a:endParaRPr lang="ja-JP" altLang="ja-JP" sz="1200">
            <a:effectLst/>
          </a:endParaRPr>
        </a:p>
        <a:p>
          <a:r>
            <a:rPr kumimoji="1" lang="ja-JP" altLang="ja-JP" sz="1200">
              <a:solidFill>
                <a:schemeClr val="dk1"/>
              </a:solidFill>
              <a:effectLst/>
              <a:latin typeface="+mn-lt"/>
              <a:ea typeface="+mn-ea"/>
              <a:cs typeface="+mn-cs"/>
            </a:rPr>
            <a:t>現在、分子はマイナスの値になっているが、公共施設の老朽化対策で充当可能基金の減少が見込まれることや、特定財源が減少することなどがあれば、プラスの値に転じる可能性もあるため、財政運営を堅実に行うことが必要である。</a:t>
          </a:r>
          <a:endParaRPr lang="ja-JP" altLang="ja-JP" sz="12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長崎県佐々町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・財政調整基金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財源不足補填による取り崩しが主な要因となり、</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百万円の減少</a:t>
          </a:r>
          <a:endParaRPr lang="ja-JP" altLang="ja-JP" sz="1400">
            <a:effectLst/>
          </a:endParaRPr>
        </a:p>
        <a:p>
          <a:r>
            <a:rPr kumimoji="1" lang="ja-JP" altLang="ja-JP" sz="1100">
              <a:solidFill>
                <a:schemeClr val="dk1"/>
              </a:solidFill>
              <a:effectLst/>
              <a:latin typeface="+mn-lt"/>
              <a:ea typeface="+mn-ea"/>
              <a:cs typeface="+mn-cs"/>
            </a:rPr>
            <a:t>・減債基金</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基金運用益として</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増加</a:t>
          </a:r>
          <a:endParaRPr lang="ja-JP" altLang="ja-JP" sz="1400">
            <a:effectLst/>
          </a:endParaRPr>
        </a:p>
        <a:p>
          <a:r>
            <a:rPr kumimoji="1" lang="ja-JP" altLang="ja-JP" sz="1100">
              <a:solidFill>
                <a:schemeClr val="dk1"/>
              </a:solidFill>
              <a:effectLst/>
              <a:latin typeface="+mn-lt"/>
              <a:ea typeface="+mn-ea"/>
              <a:cs typeface="+mn-cs"/>
            </a:rPr>
            <a:t>・その他特定目的基金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下水道整備基金取り崩し</a:t>
          </a:r>
          <a:r>
            <a:rPr kumimoji="1" lang="ja-JP" altLang="en-US" sz="1100">
              <a:solidFill>
                <a:schemeClr val="dk1"/>
              </a:solidFill>
              <a:effectLst/>
              <a:latin typeface="+mn-lt"/>
              <a:ea typeface="+mn-ea"/>
              <a:cs typeface="+mn-cs"/>
            </a:rPr>
            <a:t>および公共施設整備基金</a:t>
          </a:r>
          <a:r>
            <a:rPr kumimoji="1" lang="ja-JP" altLang="ja-JP" sz="1100">
              <a:solidFill>
                <a:schemeClr val="dk1"/>
              </a:solidFill>
              <a:effectLst/>
              <a:latin typeface="+mn-lt"/>
              <a:ea typeface="+mn-ea"/>
              <a:cs typeface="+mn-cs"/>
            </a:rPr>
            <a:t>取り崩しが主な要因となり、</a:t>
          </a:r>
          <a:r>
            <a:rPr kumimoji="1" lang="en-US" altLang="ja-JP" sz="1100">
              <a:solidFill>
                <a:schemeClr val="dk1"/>
              </a:solidFill>
              <a:effectLst/>
              <a:latin typeface="+mn-lt"/>
              <a:ea typeface="+mn-ea"/>
              <a:cs typeface="+mn-cs"/>
            </a:rPr>
            <a:t>59</a:t>
          </a:r>
          <a:r>
            <a:rPr kumimoji="1" lang="ja-JP" altLang="ja-JP" sz="1100">
              <a:solidFill>
                <a:schemeClr val="dk1"/>
              </a:solidFill>
              <a:effectLst/>
              <a:latin typeface="+mn-lt"/>
              <a:ea typeface="+mn-ea"/>
              <a:cs typeface="+mn-cs"/>
            </a:rPr>
            <a:t>百万円の減少</a:t>
          </a:r>
          <a:endParaRPr lang="ja-JP" altLang="ja-JP" sz="1400">
            <a:effectLst/>
          </a:endParaRPr>
        </a:p>
        <a:p>
          <a:r>
            <a:rPr kumimoji="1" lang="ja-JP" altLang="ja-JP" sz="1100">
              <a:solidFill>
                <a:schemeClr val="dk1"/>
              </a:solidFill>
              <a:effectLst/>
              <a:latin typeface="+mn-lt"/>
              <a:ea typeface="+mn-ea"/>
              <a:cs typeface="+mn-cs"/>
            </a:rPr>
            <a:t>・基金全体としては</a:t>
          </a:r>
          <a:r>
            <a:rPr kumimoji="1" lang="en-US" altLang="ja-JP" sz="1100">
              <a:solidFill>
                <a:schemeClr val="dk1"/>
              </a:solidFill>
              <a:effectLst/>
              <a:latin typeface="+mn-lt"/>
              <a:ea typeface="+mn-ea"/>
              <a:cs typeface="+mn-cs"/>
            </a:rPr>
            <a:t>59</a:t>
          </a:r>
          <a:r>
            <a:rPr kumimoji="1" lang="ja-JP" altLang="ja-JP" sz="1100">
              <a:solidFill>
                <a:schemeClr val="dk1"/>
              </a:solidFill>
              <a:effectLst/>
              <a:latin typeface="+mn-lt"/>
              <a:ea typeface="+mn-ea"/>
              <a:cs typeface="+mn-cs"/>
            </a:rPr>
            <a:t>百万円の減少となった。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今後は、公共施設の老朽化対策等に係る課題に直面することが見込まれている。多額の費用発生に備え、基金の適正管理に努める。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・下水道整備基金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下水道整備</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・体育文化振興基金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体育及び芸術文化の振興と普及</a:t>
          </a:r>
          <a:endParaRPr lang="ja-JP" altLang="ja-JP" sz="1400">
            <a:effectLst/>
          </a:endParaRPr>
        </a:p>
        <a:p>
          <a:r>
            <a:rPr kumimoji="1" lang="ja-JP" altLang="ja-JP" sz="1100">
              <a:solidFill>
                <a:schemeClr val="dk1"/>
              </a:solidFill>
              <a:effectLst/>
              <a:latin typeface="+mn-lt"/>
              <a:ea typeface="+mn-ea"/>
              <a:cs typeface="+mn-cs"/>
            </a:rPr>
            <a:t>・地域福祉基金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地域福祉の向上</a:t>
          </a:r>
          <a:endParaRPr lang="ja-JP" altLang="ja-JP" sz="1400">
            <a:effectLst/>
          </a:endParaRPr>
        </a:p>
        <a:p>
          <a:r>
            <a:rPr kumimoji="1" lang="ja-JP" altLang="ja-JP" sz="1100">
              <a:solidFill>
                <a:schemeClr val="dk1"/>
              </a:solidFill>
              <a:effectLst/>
              <a:latin typeface="+mn-lt"/>
              <a:ea typeface="+mn-ea"/>
              <a:cs typeface="+mn-cs"/>
            </a:rPr>
            <a:t>・地域振興基金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福祉活動の促進・快適な生活環境の形成等</a:t>
          </a:r>
          <a:endParaRPr lang="ja-JP" altLang="ja-JP" sz="1400">
            <a:effectLst/>
          </a:endParaRPr>
        </a:p>
        <a:p>
          <a:r>
            <a:rPr kumimoji="1" lang="ja-JP" altLang="ja-JP" sz="1100">
              <a:solidFill>
                <a:schemeClr val="dk1"/>
              </a:solidFill>
              <a:effectLst/>
              <a:latin typeface="+mn-lt"/>
              <a:ea typeface="+mn-ea"/>
              <a:cs typeface="+mn-cs"/>
            </a:rPr>
            <a:t>・協働のまちづくり促進基金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町民団体と町との協働によるまちづくり促進、町民の行政参加の機会の確保と意識の醸成及び行政コストの削減とサービ　　　　</a:t>
          </a:r>
          <a:endParaRPr lang="ja-JP" altLang="ja-JP" sz="1400">
            <a:effectLst/>
          </a:endParaRPr>
        </a:p>
        <a:p>
          <a:r>
            <a:rPr kumimoji="1" lang="ja-JP" altLang="ja-JP" sz="1100">
              <a:solidFill>
                <a:schemeClr val="dk1"/>
              </a:solidFill>
              <a:effectLst/>
              <a:latin typeface="+mn-lt"/>
              <a:ea typeface="+mn-ea"/>
              <a:cs typeface="+mn-cs"/>
            </a:rPr>
            <a:t>　　　　　　　　　　　　　　　スの向上</a:t>
          </a:r>
          <a:endParaRPr lang="ja-JP" altLang="ja-JP" sz="1400">
            <a:effectLst/>
          </a:endParaRPr>
        </a:p>
        <a:p>
          <a:r>
            <a:rPr kumimoji="1" lang="ja-JP" altLang="ja-JP" sz="1100">
              <a:solidFill>
                <a:schemeClr val="dk1"/>
              </a:solidFill>
              <a:effectLst/>
              <a:latin typeface="+mn-lt"/>
              <a:ea typeface="+mn-ea"/>
              <a:cs typeface="+mn-cs"/>
            </a:rPr>
            <a:t>・水資源開発基金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町の水資源の開発</a:t>
          </a:r>
          <a:endParaRPr lang="ja-JP" altLang="ja-JP" sz="1400">
            <a:effectLst/>
          </a:endParaRPr>
        </a:p>
        <a:p>
          <a:r>
            <a:rPr kumimoji="1" lang="ja-JP" altLang="ja-JP" sz="1100">
              <a:solidFill>
                <a:schemeClr val="dk1"/>
              </a:solidFill>
              <a:effectLst/>
              <a:latin typeface="+mn-lt"/>
              <a:ea typeface="+mn-ea"/>
              <a:cs typeface="+mn-cs"/>
            </a:rPr>
            <a:t>・ふるさと水と土保全対策基金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中山間地域における集落農道、用排水路、ため池などの農業用施設の整備及び森林の保全並びに農村環境等の整備促進</a:t>
          </a:r>
          <a:endParaRPr lang="ja-JP" altLang="ja-JP" sz="1400">
            <a:effectLst/>
          </a:endParaRPr>
        </a:p>
        <a:p>
          <a:r>
            <a:rPr kumimoji="1" lang="ja-JP" altLang="ja-JP" sz="1100">
              <a:solidFill>
                <a:schemeClr val="dk1"/>
              </a:solidFill>
              <a:effectLst/>
              <a:latin typeface="+mn-lt"/>
              <a:ea typeface="+mn-ea"/>
              <a:cs typeface="+mn-cs"/>
            </a:rPr>
            <a:t>・公共施設整備基金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公共施設の増改築及び補修</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・下水道整備基金取り崩しおよび公共施設整備基金取り崩しが主な要因となり、</a:t>
          </a:r>
          <a:r>
            <a:rPr kumimoji="1" lang="en-US" altLang="ja-JP" sz="1100">
              <a:solidFill>
                <a:schemeClr val="dk1"/>
              </a:solidFill>
              <a:effectLst/>
              <a:latin typeface="+mn-lt"/>
              <a:ea typeface="+mn-ea"/>
              <a:cs typeface="+mn-cs"/>
            </a:rPr>
            <a:t>59</a:t>
          </a:r>
          <a:r>
            <a:rPr kumimoji="1" lang="ja-JP" altLang="ja-JP" sz="1100">
              <a:solidFill>
                <a:schemeClr val="dk1"/>
              </a:solidFill>
              <a:effectLst/>
              <a:latin typeface="+mn-lt"/>
              <a:ea typeface="+mn-ea"/>
              <a:cs typeface="+mn-cs"/>
            </a:rPr>
            <a:t>百万円の減少</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使途の明確化を行い、基金の再編に取り組む予定</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・前年度決算剰余金積立てにより</a:t>
          </a:r>
          <a:r>
            <a:rPr kumimoji="1" lang="en-US" altLang="ja-JP" sz="1100">
              <a:solidFill>
                <a:schemeClr val="dk1"/>
              </a:solidFill>
              <a:effectLst/>
              <a:latin typeface="+mn-lt"/>
              <a:ea typeface="+mn-ea"/>
              <a:cs typeface="+mn-cs"/>
            </a:rPr>
            <a:t>120</a:t>
          </a:r>
          <a:r>
            <a:rPr kumimoji="1" lang="ja-JP" altLang="ja-JP" sz="1100">
              <a:solidFill>
                <a:schemeClr val="dk1"/>
              </a:solidFill>
              <a:effectLst/>
              <a:latin typeface="+mn-lt"/>
              <a:ea typeface="+mn-ea"/>
              <a:cs typeface="+mn-cs"/>
            </a:rPr>
            <a:t>百万円の増加</a:t>
          </a:r>
          <a:endParaRPr lang="ja-JP" altLang="ja-JP" sz="1400">
            <a:effectLst/>
          </a:endParaRPr>
        </a:p>
        <a:p>
          <a:r>
            <a:rPr kumimoji="1" lang="ja-JP" altLang="ja-JP" sz="1100">
              <a:solidFill>
                <a:schemeClr val="dk1"/>
              </a:solidFill>
              <a:effectLst/>
              <a:latin typeface="+mn-lt"/>
              <a:ea typeface="+mn-ea"/>
              <a:cs typeface="+mn-cs"/>
            </a:rPr>
            <a:t>・定期預金及び債券運用に係る利子積立により</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百万円の増加</a:t>
          </a:r>
          <a:endParaRPr lang="ja-JP" altLang="ja-JP" sz="1400">
            <a:effectLst/>
          </a:endParaRPr>
        </a:p>
        <a:p>
          <a:r>
            <a:rPr kumimoji="1" lang="ja-JP" altLang="ja-JP" sz="1100">
              <a:solidFill>
                <a:schemeClr val="dk1"/>
              </a:solidFill>
              <a:effectLst/>
              <a:latin typeface="+mn-lt"/>
              <a:ea typeface="+mn-ea"/>
              <a:cs typeface="+mn-cs"/>
            </a:rPr>
            <a:t>・財源不足補填のため</a:t>
          </a:r>
          <a:r>
            <a:rPr kumimoji="1" lang="en-US" altLang="ja-JP" sz="1100">
              <a:solidFill>
                <a:schemeClr val="dk1"/>
              </a:solidFill>
              <a:effectLst/>
              <a:latin typeface="+mn-lt"/>
              <a:ea typeface="+mn-ea"/>
              <a:cs typeface="+mn-cs"/>
            </a:rPr>
            <a:t>135</a:t>
          </a:r>
          <a:r>
            <a:rPr kumimoji="1" lang="ja-JP" altLang="ja-JP" sz="1100">
              <a:solidFill>
                <a:schemeClr val="dk1"/>
              </a:solidFill>
              <a:effectLst/>
              <a:latin typeface="+mn-lt"/>
              <a:ea typeface="+mn-ea"/>
              <a:cs typeface="+mn-cs"/>
            </a:rPr>
            <a:t>百万円取り崩したことによる減少</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・財源不足補填のための現在の基金規模を適正に管理していく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・定期預金及び債券運用に係る利子積立により</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百万円の増加</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en-US" sz="1100">
              <a:solidFill>
                <a:schemeClr val="dk1"/>
              </a:solidFill>
              <a:effectLst/>
              <a:latin typeface="+mn-lt"/>
              <a:ea typeface="+mn-ea"/>
              <a:cs typeface="+mn-cs"/>
            </a:rPr>
            <a:t>今後</a:t>
          </a:r>
          <a:r>
            <a:rPr kumimoji="1" lang="ja-JP" altLang="ja-JP" sz="1100">
              <a:solidFill>
                <a:schemeClr val="dk1"/>
              </a:solidFill>
              <a:effectLst/>
              <a:latin typeface="+mn-lt"/>
              <a:ea typeface="+mn-ea"/>
              <a:cs typeface="+mn-cs"/>
            </a:rPr>
            <a:t>償還のピークを迎え</a:t>
          </a:r>
          <a:r>
            <a:rPr kumimoji="1" lang="ja-JP" altLang="en-US" sz="1100">
              <a:solidFill>
                <a:schemeClr val="dk1"/>
              </a:solidFill>
              <a:effectLst/>
              <a:latin typeface="+mn-lt"/>
              <a:ea typeface="+mn-ea"/>
              <a:cs typeface="+mn-cs"/>
            </a:rPr>
            <a:t>た際に、</a:t>
          </a:r>
          <a:r>
            <a:rPr kumimoji="1" lang="ja-JP" altLang="ja-JP" sz="1100">
              <a:solidFill>
                <a:schemeClr val="dk1"/>
              </a:solidFill>
              <a:effectLst/>
              <a:latin typeface="+mn-lt"/>
              <a:ea typeface="+mn-ea"/>
              <a:cs typeface="+mn-cs"/>
            </a:rPr>
            <a:t>公債費抑制のための繰上償還を予定している</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基金規模を適正に管理していく</a:t>
          </a:r>
          <a:r>
            <a:rPr kumimoji="1" lang="ja-JP" altLang="en-US"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長崎県佐々町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13,962
13,921
32.26
6,439,482
6,041,865
229,758
3,404,289
4,261,640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a:solidFill>
                <a:schemeClr val="dk1"/>
              </a:solidFill>
              <a:effectLst/>
              <a:latin typeface="+mn-lt"/>
              <a:ea typeface="+mn-ea"/>
              <a:cs typeface="+mn-cs"/>
            </a:rPr>
            <a:t>前年度比＋</a:t>
          </a:r>
          <a:r>
            <a:rPr kumimoji="1" lang="en-US" altLang="ja-JP" sz="1000">
              <a:solidFill>
                <a:schemeClr val="dk1"/>
              </a:solidFill>
              <a:effectLst/>
              <a:latin typeface="+mn-lt"/>
              <a:ea typeface="+mn-ea"/>
              <a:cs typeface="+mn-cs"/>
            </a:rPr>
            <a:t>0.01</a:t>
          </a:r>
          <a:r>
            <a:rPr kumimoji="1" lang="ja-JP" altLang="ja-JP" sz="1000">
              <a:solidFill>
                <a:schemeClr val="dk1"/>
              </a:solidFill>
              <a:effectLst/>
              <a:latin typeface="+mn-lt"/>
              <a:ea typeface="+mn-ea"/>
              <a:cs typeface="+mn-cs"/>
            </a:rPr>
            <a:t>ポイント、類似団体比＋</a:t>
          </a:r>
          <a:r>
            <a:rPr kumimoji="1" lang="en-US" altLang="ja-JP" sz="1000">
              <a:solidFill>
                <a:schemeClr val="dk1"/>
              </a:solidFill>
              <a:effectLst/>
              <a:latin typeface="+mn-lt"/>
              <a:ea typeface="+mn-ea"/>
              <a:cs typeface="+mn-cs"/>
            </a:rPr>
            <a:t>0.04</a:t>
          </a:r>
          <a:r>
            <a:rPr kumimoji="1" lang="ja-JP" altLang="ja-JP" sz="1000">
              <a:solidFill>
                <a:schemeClr val="dk1"/>
              </a:solidFill>
              <a:effectLst/>
              <a:latin typeface="+mn-lt"/>
              <a:ea typeface="+mn-ea"/>
              <a:cs typeface="+mn-cs"/>
            </a:rPr>
            <a:t>ポイントとなっている。</a:t>
          </a:r>
          <a:endParaRPr lang="ja-JP" altLang="ja-JP" sz="1000">
            <a:effectLst/>
          </a:endParaRPr>
        </a:p>
        <a:p>
          <a:r>
            <a:rPr kumimoji="1" lang="ja-JP" altLang="ja-JP" sz="1000">
              <a:solidFill>
                <a:schemeClr val="dk1"/>
              </a:solidFill>
              <a:effectLst/>
              <a:latin typeface="+mn-lt"/>
              <a:ea typeface="+mn-ea"/>
              <a:cs typeface="+mn-cs"/>
            </a:rPr>
            <a:t>分子となる基準財政収入額については、対前年比</a:t>
          </a:r>
          <a:r>
            <a:rPr kumimoji="1" lang="ja-JP" altLang="en-US"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9</a:t>
          </a:r>
          <a:r>
            <a:rPr kumimoji="1" lang="ja-JP" altLang="ja-JP" sz="1000">
              <a:solidFill>
                <a:schemeClr val="dk1"/>
              </a:solidFill>
              <a:effectLst/>
              <a:latin typeface="+mn-lt"/>
              <a:ea typeface="+mn-ea"/>
              <a:cs typeface="+mn-cs"/>
            </a:rPr>
            <a:t>百万円となっており</a:t>
          </a:r>
          <a:r>
            <a:rPr lang="ja-JP" altLang="en-US" sz="1000" b="0" i="0" u="none" strike="noStrike" baseline="0">
              <a:solidFill>
                <a:schemeClr val="dk1"/>
              </a:solidFill>
              <a:latin typeface="+mn-lt"/>
              <a:ea typeface="+mn-ea"/>
              <a:cs typeface="+mn-cs"/>
            </a:rPr>
            <a:t>前年度より</a:t>
          </a:r>
          <a:r>
            <a:rPr lang="en-US" altLang="ja-JP" sz="1000" b="0" i="0" u="none" strike="noStrike" baseline="0">
              <a:solidFill>
                <a:schemeClr val="dk1"/>
              </a:solidFill>
              <a:latin typeface="+mn-lt"/>
              <a:ea typeface="+mn-ea"/>
              <a:cs typeface="+mn-cs"/>
            </a:rPr>
            <a:t>0.4</a:t>
          </a:r>
          <a:r>
            <a:rPr lang="ja-JP" altLang="en-US" sz="1000" b="0" i="0" u="none" strike="noStrike" baseline="0">
              <a:solidFill>
                <a:schemeClr val="dk1"/>
              </a:solidFill>
              <a:latin typeface="+mn-lt"/>
              <a:ea typeface="+mn-ea"/>
              <a:cs typeface="+mn-cs"/>
            </a:rPr>
            <a:t>％減少している</a:t>
          </a:r>
          <a:r>
            <a:rPr kumimoji="1" lang="ja-JP" altLang="ja-JP" sz="1000">
              <a:solidFill>
                <a:schemeClr val="dk1"/>
              </a:solidFill>
              <a:effectLst/>
              <a:latin typeface="+mn-lt"/>
              <a:ea typeface="+mn-ea"/>
              <a:cs typeface="+mn-cs"/>
            </a:rPr>
            <a:t>。</a:t>
          </a:r>
          <a:endParaRPr lang="ja-JP" altLang="ja-JP" sz="1000">
            <a:effectLst/>
          </a:endParaRPr>
        </a:p>
        <a:p>
          <a:r>
            <a:rPr kumimoji="1" lang="ja-JP" altLang="ja-JP" sz="1000">
              <a:solidFill>
                <a:schemeClr val="dk1"/>
              </a:solidFill>
              <a:effectLst/>
              <a:latin typeface="+mn-lt"/>
              <a:ea typeface="+mn-ea"/>
              <a:cs typeface="+mn-cs"/>
            </a:rPr>
            <a:t>分母となる基準財政需要額については、対前年比</a:t>
          </a:r>
          <a:r>
            <a:rPr kumimoji="1" lang="en-US" altLang="ja-JP" sz="1000">
              <a:solidFill>
                <a:schemeClr val="dk1"/>
              </a:solidFill>
              <a:effectLst/>
              <a:latin typeface="+mn-lt"/>
              <a:ea typeface="+mn-ea"/>
              <a:cs typeface="+mn-cs"/>
            </a:rPr>
            <a:t>+20</a:t>
          </a:r>
          <a:r>
            <a:rPr kumimoji="1" lang="ja-JP" altLang="ja-JP" sz="1000">
              <a:solidFill>
                <a:schemeClr val="dk1"/>
              </a:solidFill>
              <a:effectLst/>
              <a:latin typeface="+mn-lt"/>
              <a:ea typeface="+mn-ea"/>
              <a:cs typeface="+mn-cs"/>
            </a:rPr>
            <a:t>百万円となっており、</a:t>
          </a:r>
          <a:r>
            <a:rPr lang="ja-JP" altLang="en-US" sz="1000" b="0" i="0" u="none" strike="noStrike" baseline="0">
              <a:solidFill>
                <a:schemeClr val="dk1"/>
              </a:solidFill>
              <a:latin typeface="+mn-lt"/>
              <a:ea typeface="+mn-ea"/>
              <a:cs typeface="+mn-cs"/>
            </a:rPr>
            <a:t>法人税割や地方消費税交付金の増加</a:t>
          </a:r>
          <a:r>
            <a:rPr kumimoji="1" lang="ja-JP" altLang="ja-JP" sz="1000">
              <a:solidFill>
                <a:schemeClr val="dk1"/>
              </a:solidFill>
              <a:effectLst/>
              <a:latin typeface="+mn-lt"/>
              <a:ea typeface="+mn-ea"/>
              <a:cs typeface="+mn-cs"/>
            </a:rPr>
            <a:t>が主な要因</a:t>
          </a:r>
          <a:r>
            <a:rPr kumimoji="1" lang="ja-JP" altLang="en-US" sz="1000">
              <a:solidFill>
                <a:schemeClr val="dk1"/>
              </a:solidFill>
              <a:effectLst/>
              <a:latin typeface="+mn-lt"/>
              <a:ea typeface="+mn-ea"/>
              <a:cs typeface="+mn-cs"/>
            </a:rPr>
            <a:t>となり</a:t>
          </a:r>
          <a:r>
            <a:rPr lang="ja-JP" altLang="en-US" sz="1000" b="0" i="0" u="none" strike="noStrike" baseline="0">
              <a:solidFill>
                <a:schemeClr val="dk1"/>
              </a:solidFill>
              <a:latin typeface="+mn-lt"/>
              <a:ea typeface="+mn-ea"/>
              <a:cs typeface="+mn-cs"/>
            </a:rPr>
            <a:t>前年度より</a:t>
          </a:r>
          <a:r>
            <a:rPr lang="en-US" altLang="ja-JP" sz="1000" b="0" i="0" u="none" strike="noStrike" baseline="0">
              <a:solidFill>
                <a:schemeClr val="dk1"/>
              </a:solidFill>
              <a:latin typeface="+mn-lt"/>
              <a:ea typeface="+mn-ea"/>
              <a:cs typeface="+mn-cs"/>
            </a:rPr>
            <a:t>1.5</a:t>
          </a:r>
          <a:r>
            <a:rPr lang="ja-JP" altLang="en-US" sz="1000" b="0" i="0" u="none" strike="noStrike" baseline="0">
              <a:solidFill>
                <a:schemeClr val="dk1"/>
              </a:solidFill>
              <a:latin typeface="+mn-lt"/>
              <a:ea typeface="+mn-ea"/>
              <a:cs typeface="+mn-cs"/>
            </a:rPr>
            <a:t>％増加し</a:t>
          </a:r>
          <a:r>
            <a:rPr kumimoji="1" lang="ja-JP" altLang="en-US" sz="1000">
              <a:solidFill>
                <a:schemeClr val="dk1"/>
              </a:solidFill>
              <a:effectLst/>
              <a:latin typeface="+mn-lt"/>
              <a:ea typeface="+mn-ea"/>
              <a:cs typeface="+mn-cs"/>
            </a:rPr>
            <a:t>ている</a:t>
          </a:r>
          <a:r>
            <a:rPr kumimoji="1" lang="ja-JP" altLang="ja-JP" sz="1000">
              <a:solidFill>
                <a:schemeClr val="dk1"/>
              </a:solidFill>
              <a:effectLst/>
              <a:latin typeface="+mn-lt"/>
              <a:ea typeface="+mn-ea"/>
              <a:cs typeface="+mn-cs"/>
            </a:rPr>
            <a:t>。</a:t>
          </a:r>
          <a:endParaRPr lang="ja-JP" altLang="ja-JP" sz="1000">
            <a:effectLst/>
          </a:endParaRPr>
        </a:p>
        <a:p>
          <a:r>
            <a:rPr kumimoji="1" lang="ja-JP" altLang="ja-JP" sz="1000">
              <a:solidFill>
                <a:schemeClr val="dk1"/>
              </a:solidFill>
              <a:effectLst/>
              <a:latin typeface="+mn-lt"/>
              <a:ea typeface="+mn-ea"/>
              <a:cs typeface="+mn-cs"/>
            </a:rPr>
            <a:t>以上の結果から、単年度でみると前年度比＋</a:t>
          </a:r>
          <a:r>
            <a:rPr kumimoji="1" lang="en-US" altLang="ja-JP" sz="1000">
              <a:solidFill>
                <a:schemeClr val="dk1"/>
              </a:solidFill>
              <a:effectLst/>
              <a:latin typeface="+mn-lt"/>
              <a:ea typeface="+mn-ea"/>
              <a:cs typeface="+mn-cs"/>
            </a:rPr>
            <a:t>0.009</a:t>
          </a:r>
          <a:r>
            <a:rPr kumimoji="1" lang="ja-JP" altLang="ja-JP" sz="1000">
              <a:solidFill>
                <a:schemeClr val="dk1"/>
              </a:solidFill>
              <a:effectLst/>
              <a:latin typeface="+mn-lt"/>
              <a:ea typeface="+mn-ea"/>
              <a:cs typeface="+mn-cs"/>
            </a:rPr>
            <a:t>ポイントの</a:t>
          </a:r>
          <a:r>
            <a:rPr kumimoji="1" lang="en-US" altLang="ja-JP" sz="1000">
              <a:solidFill>
                <a:schemeClr val="dk1"/>
              </a:solidFill>
              <a:effectLst/>
              <a:latin typeface="+mn-lt"/>
              <a:ea typeface="+mn-ea"/>
              <a:cs typeface="+mn-cs"/>
            </a:rPr>
            <a:t>0.536</a:t>
          </a:r>
          <a:r>
            <a:rPr kumimoji="1" lang="ja-JP" altLang="ja-JP" sz="1000">
              <a:solidFill>
                <a:schemeClr val="dk1"/>
              </a:solidFill>
              <a:effectLst/>
              <a:latin typeface="+mn-lt"/>
              <a:ea typeface="+mn-ea"/>
              <a:cs typeface="+mn-cs"/>
            </a:rPr>
            <a:t>ポイントとなっており、三か年平均では前年度比＋</a:t>
          </a:r>
          <a:r>
            <a:rPr kumimoji="1" lang="en-US" altLang="ja-JP" sz="1000">
              <a:solidFill>
                <a:schemeClr val="dk1"/>
              </a:solidFill>
              <a:effectLst/>
              <a:latin typeface="+mn-lt"/>
              <a:ea typeface="+mn-ea"/>
              <a:cs typeface="+mn-cs"/>
            </a:rPr>
            <a:t>0.012</a:t>
          </a:r>
          <a:r>
            <a:rPr kumimoji="1" lang="ja-JP" altLang="ja-JP" sz="1000">
              <a:solidFill>
                <a:schemeClr val="dk1"/>
              </a:solidFill>
              <a:effectLst/>
              <a:latin typeface="+mn-lt"/>
              <a:ea typeface="+mn-ea"/>
              <a:cs typeface="+mn-cs"/>
            </a:rPr>
            <a:t>ポイントの</a:t>
          </a:r>
          <a:r>
            <a:rPr kumimoji="1" lang="en-US" altLang="ja-JP" sz="1000">
              <a:solidFill>
                <a:schemeClr val="dk1"/>
              </a:solidFill>
              <a:effectLst/>
              <a:latin typeface="+mn-lt"/>
              <a:ea typeface="+mn-ea"/>
              <a:cs typeface="+mn-cs"/>
            </a:rPr>
            <a:t>0.522</a:t>
          </a:r>
          <a:r>
            <a:rPr kumimoji="1" lang="ja-JP" altLang="ja-JP" sz="1000">
              <a:solidFill>
                <a:schemeClr val="dk1"/>
              </a:solidFill>
              <a:effectLst/>
              <a:latin typeface="+mn-lt"/>
              <a:ea typeface="+mn-ea"/>
              <a:cs typeface="+mn-cs"/>
            </a:rPr>
            <a:t>ポイントとなっている。</a:t>
          </a:r>
          <a:endParaRPr lang="ja-JP" altLang="ja-JP" sz="1000">
            <a:effectLst/>
          </a:endParaRPr>
        </a:p>
        <a:p>
          <a:r>
            <a:rPr kumimoji="1" lang="ja-JP" altLang="ja-JP" sz="1000">
              <a:solidFill>
                <a:schemeClr val="dk1"/>
              </a:solidFill>
              <a:effectLst/>
              <a:latin typeface="+mn-lt"/>
              <a:ea typeface="+mn-ea"/>
              <a:cs typeface="+mn-cs"/>
            </a:rPr>
            <a:t>今後も税収増加等による歳入確保に努め、財政の基盤強化を図る。</a:t>
          </a:r>
          <a:endParaRPr lang="ja-JP" altLang="ja-JP" sz="10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42938</xdr:rowOff>
    </xdr:from>
    <xdr:to>
      <xdr:col>23</xdr:col>
      <xdr:colOff>133350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1513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129315</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42938</xdr:rowOff>
    </xdr:from>
    <xdr:to>
      <xdr:col>24</xdr:col>
      <xdr:colOff>12700</xdr:colOff>
      <xdr:row>36</xdr:row>
      <xdr:rowOff>42938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48381</xdr:rowOff>
    </xdr:from>
    <xdr:to>
      <xdr:col>23</xdr:col>
      <xdr:colOff>133350</xdr:colOff>
      <xdr:row>42</xdr:row>
      <xdr:rowOff>59872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249281"/>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15620</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16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43543</xdr:rowOff>
    </xdr:from>
    <xdr:to>
      <xdr:col>23</xdr:col>
      <xdr:colOff>184150</xdr:colOff>
      <xdr:row>42</xdr:row>
      <xdr:rowOff>145143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59872</xdr:rowOff>
    </xdr:from>
    <xdr:to>
      <xdr:col>19</xdr:col>
      <xdr:colOff>133350</xdr:colOff>
      <xdr:row>42</xdr:row>
      <xdr:rowOff>82852</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260772"/>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32052</xdr:rowOff>
    </xdr:from>
    <xdr:to>
      <xdr:col>19</xdr:col>
      <xdr:colOff>184150</xdr:colOff>
      <xdr:row>42</xdr:row>
      <xdr:rowOff>133652</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118429</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319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82852</xdr:rowOff>
    </xdr:from>
    <xdr:to>
      <xdr:col>15</xdr:col>
      <xdr:colOff>82550</xdr:colOff>
      <xdr:row>42</xdr:row>
      <xdr:rowOff>82852</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2837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129920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82852</xdr:rowOff>
    </xdr:from>
    <xdr:to>
      <xdr:col>11</xdr:col>
      <xdr:colOff>31750</xdr:colOff>
      <xdr:row>42</xdr:row>
      <xdr:rowOff>105833</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28375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66524</xdr:rowOff>
    </xdr:from>
    <xdr:to>
      <xdr:col>11</xdr:col>
      <xdr:colOff>82550</xdr:colOff>
      <xdr:row>42</xdr:row>
      <xdr:rowOff>168124</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152901</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164392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169031</xdr:rowOff>
    </xdr:from>
    <xdr:to>
      <xdr:col>23</xdr:col>
      <xdr:colOff>184150</xdr:colOff>
      <xdr:row>42</xdr:row>
      <xdr:rowOff>99181</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14108</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04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9072</xdr:rowOff>
    </xdr:from>
    <xdr:to>
      <xdr:col>19</xdr:col>
      <xdr:colOff>184150</xdr:colOff>
      <xdr:row>42</xdr:row>
      <xdr:rowOff>110672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120849</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97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32052</xdr:rowOff>
    </xdr:from>
    <xdr:to>
      <xdr:col>15</xdr:col>
      <xdr:colOff>133350</xdr:colOff>
      <xdr:row>42</xdr:row>
      <xdr:rowOff>133652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143829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32052</xdr:rowOff>
    </xdr:from>
    <xdr:to>
      <xdr:col>11</xdr:col>
      <xdr:colOff>82550</xdr:colOff>
      <xdr:row>42</xdr:row>
      <xdr:rowOff>133652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143829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50">
              <a:solidFill>
                <a:schemeClr val="dk1"/>
              </a:solidFill>
              <a:effectLst/>
              <a:latin typeface="+mn-lt"/>
              <a:ea typeface="+mn-ea"/>
              <a:cs typeface="+mn-cs"/>
            </a:rPr>
            <a:t>前年度比＋</a:t>
          </a:r>
          <a:r>
            <a:rPr kumimoji="1" lang="en-US" altLang="ja-JP" sz="950">
              <a:solidFill>
                <a:schemeClr val="dk1"/>
              </a:solidFill>
              <a:effectLst/>
              <a:latin typeface="+mn-lt"/>
              <a:ea typeface="+mn-ea"/>
              <a:cs typeface="+mn-cs"/>
            </a:rPr>
            <a:t>0.9</a:t>
          </a:r>
          <a:r>
            <a:rPr kumimoji="1" lang="ja-JP" altLang="ja-JP" sz="950">
              <a:solidFill>
                <a:schemeClr val="dk1"/>
              </a:solidFill>
              <a:effectLst/>
              <a:latin typeface="+mn-lt"/>
              <a:ea typeface="+mn-ea"/>
              <a:cs typeface="+mn-cs"/>
            </a:rPr>
            <a:t>ポイント、類似団体比＋</a:t>
          </a:r>
          <a:r>
            <a:rPr kumimoji="1" lang="en-US" altLang="ja-JP" sz="950">
              <a:solidFill>
                <a:schemeClr val="dk1"/>
              </a:solidFill>
              <a:effectLst/>
              <a:latin typeface="+mn-lt"/>
              <a:ea typeface="+mn-ea"/>
              <a:cs typeface="+mn-cs"/>
            </a:rPr>
            <a:t>1.8</a:t>
          </a:r>
          <a:r>
            <a:rPr kumimoji="1" lang="ja-JP" altLang="ja-JP" sz="950">
              <a:solidFill>
                <a:schemeClr val="dk1"/>
              </a:solidFill>
              <a:effectLst/>
              <a:latin typeface="+mn-lt"/>
              <a:ea typeface="+mn-ea"/>
              <a:cs typeface="+mn-cs"/>
            </a:rPr>
            <a:t>ポイントとなっている。</a:t>
          </a:r>
          <a:endParaRPr lang="ja-JP" altLang="ja-JP" sz="95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50">
              <a:solidFill>
                <a:schemeClr val="dk1"/>
              </a:solidFill>
              <a:effectLst/>
              <a:latin typeface="+mn-lt"/>
              <a:ea typeface="+mn-ea"/>
              <a:cs typeface="+mn-cs"/>
            </a:rPr>
            <a:t>経常的支出について</a:t>
          </a:r>
          <a:r>
            <a:rPr kumimoji="1" lang="ja-JP" altLang="en-US" sz="950">
              <a:solidFill>
                <a:schemeClr val="dk1"/>
              </a:solidFill>
              <a:effectLst/>
              <a:latin typeface="+mn-lt"/>
              <a:ea typeface="+mn-ea"/>
              <a:cs typeface="+mn-cs"/>
            </a:rPr>
            <a:t>、扶助費が施設型給付費負担金（幼稚園分）、町外施設型給付費負担金、福祉医療助成の増により全体で</a:t>
          </a:r>
          <a:r>
            <a:rPr kumimoji="1" lang="en-US" altLang="ja-JP" sz="950">
              <a:solidFill>
                <a:schemeClr val="dk1"/>
              </a:solidFill>
              <a:effectLst/>
              <a:latin typeface="+mn-lt"/>
              <a:ea typeface="+mn-ea"/>
              <a:cs typeface="+mn-cs"/>
            </a:rPr>
            <a:t>+80</a:t>
          </a:r>
          <a:r>
            <a:rPr kumimoji="1" lang="ja-JP" altLang="en-US" sz="950">
              <a:solidFill>
                <a:schemeClr val="dk1"/>
              </a:solidFill>
              <a:effectLst/>
              <a:latin typeface="+mn-lt"/>
              <a:ea typeface="+mn-ea"/>
              <a:cs typeface="+mn-cs"/>
            </a:rPr>
            <a:t>百万円増加したこと、繰出金において、後期高齢者医療療養給付費負担金、公共下水道事業特別会計繰出金、農業集落排水事業特別会計繰出金の増加により全体で</a:t>
          </a:r>
          <a:r>
            <a:rPr kumimoji="1" lang="en-US" altLang="ja-JP" sz="950">
              <a:solidFill>
                <a:schemeClr val="dk1"/>
              </a:solidFill>
              <a:effectLst/>
              <a:latin typeface="+mn-lt"/>
              <a:ea typeface="+mn-ea"/>
              <a:cs typeface="+mn-cs"/>
            </a:rPr>
            <a:t>+33</a:t>
          </a:r>
          <a:r>
            <a:rPr kumimoji="1" lang="ja-JP" altLang="en-US" sz="950">
              <a:solidFill>
                <a:schemeClr val="dk1"/>
              </a:solidFill>
              <a:effectLst/>
              <a:latin typeface="+mn-lt"/>
              <a:ea typeface="+mn-ea"/>
              <a:cs typeface="+mn-cs"/>
            </a:rPr>
            <a:t>百万円増加したことにより、経常収支比率が</a:t>
          </a:r>
          <a:r>
            <a:rPr kumimoji="1" lang="en-US" altLang="ja-JP" sz="950">
              <a:solidFill>
                <a:schemeClr val="dk1"/>
              </a:solidFill>
              <a:effectLst/>
              <a:latin typeface="+mn-lt"/>
              <a:ea typeface="+mn-ea"/>
              <a:cs typeface="+mn-cs"/>
            </a:rPr>
            <a:t>+0.9</a:t>
          </a:r>
          <a:r>
            <a:rPr kumimoji="1" lang="ja-JP" altLang="en-US" sz="950">
              <a:solidFill>
                <a:schemeClr val="dk1"/>
              </a:solidFill>
              <a:effectLst/>
              <a:latin typeface="+mn-lt"/>
              <a:ea typeface="+mn-ea"/>
              <a:cs typeface="+mn-cs"/>
            </a:rPr>
            <a:t>％の</a:t>
          </a:r>
          <a:r>
            <a:rPr kumimoji="1" lang="en-US" altLang="ja-JP" sz="950">
              <a:solidFill>
                <a:schemeClr val="dk1"/>
              </a:solidFill>
              <a:effectLst/>
              <a:latin typeface="+mn-lt"/>
              <a:ea typeface="+mn-ea"/>
              <a:cs typeface="+mn-cs"/>
            </a:rPr>
            <a:t>90.7</a:t>
          </a:r>
          <a:r>
            <a:rPr kumimoji="1" lang="ja-JP" altLang="ja-JP" sz="950">
              <a:solidFill>
                <a:schemeClr val="dk1"/>
              </a:solidFill>
              <a:effectLst/>
              <a:latin typeface="+mn-lt"/>
              <a:ea typeface="+mn-ea"/>
              <a:cs typeface="+mn-cs"/>
            </a:rPr>
            <a:t>％となった。</a:t>
          </a:r>
          <a:endParaRPr lang="ja-JP" altLang="ja-JP" sz="950">
            <a:effectLst/>
          </a:endParaRPr>
        </a:p>
        <a:p>
          <a:r>
            <a:rPr kumimoji="1" lang="ja-JP" altLang="ja-JP" sz="950">
              <a:solidFill>
                <a:schemeClr val="dk1"/>
              </a:solidFill>
              <a:effectLst/>
              <a:latin typeface="+mn-lt"/>
              <a:ea typeface="+mn-ea"/>
              <a:cs typeface="+mn-cs"/>
            </a:rPr>
            <a:t>経常的</a:t>
          </a:r>
          <a:r>
            <a:rPr kumimoji="1" lang="ja-JP" altLang="en-US" sz="950">
              <a:solidFill>
                <a:schemeClr val="dk1"/>
              </a:solidFill>
              <a:effectLst/>
              <a:latin typeface="+mn-lt"/>
              <a:ea typeface="+mn-ea"/>
              <a:cs typeface="+mn-cs"/>
            </a:rPr>
            <a:t>収入の、地方交付税や臨時財政対策債の減なども影響した。</a:t>
          </a:r>
          <a:endParaRPr kumimoji="1" lang="en-US" altLang="ja-JP" sz="950">
            <a:solidFill>
              <a:schemeClr val="dk1"/>
            </a:solidFill>
            <a:effectLst/>
            <a:latin typeface="+mn-lt"/>
            <a:ea typeface="+mn-ea"/>
            <a:cs typeface="+mn-cs"/>
          </a:endParaRPr>
        </a:p>
        <a:p>
          <a:r>
            <a:rPr kumimoji="1" lang="ja-JP" altLang="ja-JP" sz="950">
              <a:solidFill>
                <a:schemeClr val="dk1"/>
              </a:solidFill>
              <a:effectLst/>
              <a:latin typeface="+mn-lt"/>
              <a:ea typeface="+mn-ea"/>
              <a:cs typeface="+mn-cs"/>
            </a:rPr>
            <a:t>経常的支出が</a:t>
          </a:r>
          <a:r>
            <a:rPr kumimoji="1" lang="ja-JP" altLang="en-US" sz="950">
              <a:solidFill>
                <a:schemeClr val="dk1"/>
              </a:solidFill>
              <a:effectLst/>
              <a:latin typeface="+mn-lt"/>
              <a:ea typeface="+mn-ea"/>
              <a:cs typeface="+mn-cs"/>
            </a:rPr>
            <a:t>年々</a:t>
          </a:r>
          <a:r>
            <a:rPr kumimoji="1" lang="ja-JP" altLang="ja-JP" sz="950">
              <a:solidFill>
                <a:schemeClr val="dk1"/>
              </a:solidFill>
              <a:effectLst/>
              <a:latin typeface="+mn-lt"/>
              <a:ea typeface="+mn-ea"/>
              <a:cs typeface="+mn-cs"/>
            </a:rPr>
            <a:t>増加</a:t>
          </a:r>
          <a:r>
            <a:rPr kumimoji="1" lang="ja-JP" altLang="en-US" sz="950">
              <a:solidFill>
                <a:schemeClr val="dk1"/>
              </a:solidFill>
              <a:effectLst/>
              <a:latin typeface="+mn-lt"/>
              <a:ea typeface="+mn-ea"/>
              <a:cs typeface="+mn-cs"/>
            </a:rPr>
            <a:t>している傾向であり、</a:t>
          </a:r>
          <a:r>
            <a:rPr kumimoji="1" lang="ja-JP" altLang="ja-JP" sz="950">
              <a:solidFill>
                <a:schemeClr val="dk1"/>
              </a:solidFill>
              <a:effectLst/>
              <a:latin typeface="+mn-lt"/>
              <a:ea typeface="+mn-ea"/>
              <a:cs typeface="+mn-cs"/>
            </a:rPr>
            <a:t>今後、経常経費を抑えていくためにも経費削減に取り組んでいく必要がある。</a:t>
          </a:r>
          <a:endParaRPr lang="ja-JP" altLang="ja-JP" sz="95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17272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26320"/>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160799</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7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17272</xdr:rowOff>
    </xdr:from>
    <xdr:to>
      <xdr:col>24</xdr:col>
      <xdr:colOff>12700</xdr:colOff>
      <xdr:row>67</xdr:row>
      <xdr:rowOff>17272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0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53848</xdr:rowOff>
    </xdr:from>
    <xdr:to>
      <xdr:col>23</xdr:col>
      <xdr:colOff>133350</xdr:colOff>
      <xdr:row>64</xdr:row>
      <xdr:rowOff>97282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1026648"/>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147591</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777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131064</xdr:rowOff>
    </xdr:from>
    <xdr:to>
      <xdr:col>23</xdr:col>
      <xdr:colOff>184150</xdr:colOff>
      <xdr:row>64</xdr:row>
      <xdr:rowOff>61214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90170</xdr:rowOff>
    </xdr:from>
    <xdr:to>
      <xdr:col>19</xdr:col>
      <xdr:colOff>133350</xdr:colOff>
      <xdr:row>64</xdr:row>
      <xdr:rowOff>53848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891520"/>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106934</xdr:rowOff>
    </xdr:from>
    <xdr:to>
      <xdr:col>19</xdr:col>
      <xdr:colOff>184150</xdr:colOff>
      <xdr:row>64</xdr:row>
      <xdr:rowOff>37084</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47261</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67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126492</xdr:rowOff>
    </xdr:from>
    <xdr:to>
      <xdr:col>15</xdr:col>
      <xdr:colOff>82550</xdr:colOff>
      <xdr:row>63</xdr:row>
      <xdr:rowOff>90170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756392"/>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63500</xdr:rowOff>
    </xdr:from>
    <xdr:to>
      <xdr:col>15</xdr:col>
      <xdr:colOff>133350</xdr:colOff>
      <xdr:row>63</xdr:row>
      <xdr:rowOff>165100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149877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124206</xdr:rowOff>
    </xdr:from>
    <xdr:to>
      <xdr:col>11</xdr:col>
      <xdr:colOff>31750</xdr:colOff>
      <xdr:row>62</xdr:row>
      <xdr:rowOff>126492</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582656"/>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762</xdr:rowOff>
    </xdr:from>
    <xdr:to>
      <xdr:col>11</xdr:col>
      <xdr:colOff>82550</xdr:colOff>
      <xdr:row>63</xdr:row>
      <xdr:rowOff>102362</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87139</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88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34544</xdr:rowOff>
    </xdr:from>
    <xdr:to>
      <xdr:col>7</xdr:col>
      <xdr:colOff>31750</xdr:colOff>
      <xdr:row>63</xdr:row>
      <xdr:rowOff>136144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120921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46482</xdr:rowOff>
    </xdr:from>
    <xdr:to>
      <xdr:col>23</xdr:col>
      <xdr:colOff>184150</xdr:colOff>
      <xdr:row>64</xdr:row>
      <xdr:rowOff>148082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0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18559</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991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3048</xdr:rowOff>
    </xdr:from>
    <xdr:to>
      <xdr:col>19</xdr:col>
      <xdr:colOff>184150</xdr:colOff>
      <xdr:row>64</xdr:row>
      <xdr:rowOff>104648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89425</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062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39370</xdr:rowOff>
    </xdr:from>
    <xdr:to>
      <xdr:col>15</xdr:col>
      <xdr:colOff>133350</xdr:colOff>
      <xdr:row>63</xdr:row>
      <xdr:rowOff>140970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151147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75692</xdr:rowOff>
    </xdr:from>
    <xdr:to>
      <xdr:col>11</xdr:col>
      <xdr:colOff>82550</xdr:colOff>
      <xdr:row>63</xdr:row>
      <xdr:rowOff>5842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16019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47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73406</xdr:rowOff>
    </xdr:from>
    <xdr:to>
      <xdr:col>7</xdr:col>
      <xdr:colOff>31750</xdr:colOff>
      <xdr:row>62</xdr:row>
      <xdr:rowOff>3556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13733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30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[123,577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前年度比</a:t>
          </a:r>
          <a:r>
            <a:rPr kumimoji="1" lang="en-US" altLang="ja-JP" sz="1050">
              <a:solidFill>
                <a:schemeClr val="dk1"/>
              </a:solidFill>
              <a:effectLst/>
              <a:latin typeface="+mn-lt"/>
              <a:ea typeface="+mn-ea"/>
              <a:cs typeface="+mn-cs"/>
            </a:rPr>
            <a:t>+2,394</a:t>
          </a:r>
          <a:r>
            <a:rPr kumimoji="1" lang="ja-JP" altLang="ja-JP" sz="1050">
              <a:solidFill>
                <a:schemeClr val="dk1"/>
              </a:solidFill>
              <a:effectLst/>
              <a:latin typeface="+mn-lt"/>
              <a:ea typeface="+mn-ea"/>
              <a:cs typeface="+mn-cs"/>
            </a:rPr>
            <a:t>円、類似団体比△</a:t>
          </a:r>
          <a:r>
            <a:rPr kumimoji="1" lang="en-US" altLang="ja-JP" sz="1050">
              <a:solidFill>
                <a:schemeClr val="dk1"/>
              </a:solidFill>
              <a:effectLst/>
              <a:latin typeface="+mn-lt"/>
              <a:ea typeface="+mn-ea"/>
              <a:cs typeface="+mn-cs"/>
            </a:rPr>
            <a:t>55,593</a:t>
          </a:r>
          <a:r>
            <a:rPr kumimoji="1" lang="ja-JP" altLang="ja-JP" sz="1050">
              <a:solidFill>
                <a:schemeClr val="dk1"/>
              </a:solidFill>
              <a:effectLst/>
              <a:latin typeface="+mn-lt"/>
              <a:ea typeface="+mn-ea"/>
              <a:cs typeface="+mn-cs"/>
            </a:rPr>
            <a:t>円となっている。</a:t>
          </a:r>
          <a:endParaRPr lang="ja-JP" altLang="ja-JP" sz="1050">
            <a:effectLst/>
          </a:endParaRPr>
        </a:p>
        <a:p>
          <a:r>
            <a:rPr kumimoji="1" lang="ja-JP" altLang="ja-JP" sz="1050">
              <a:solidFill>
                <a:schemeClr val="dk1"/>
              </a:solidFill>
              <a:effectLst/>
              <a:latin typeface="+mn-lt"/>
              <a:ea typeface="+mn-ea"/>
              <a:cs typeface="+mn-cs"/>
            </a:rPr>
            <a:t>人件費に</a:t>
          </a:r>
          <a:r>
            <a:rPr kumimoji="1" lang="ja-JP" altLang="en-US" sz="1050">
              <a:solidFill>
                <a:schemeClr val="dk1"/>
              </a:solidFill>
              <a:effectLst/>
              <a:latin typeface="+mn-lt"/>
              <a:ea typeface="+mn-ea"/>
              <a:cs typeface="+mn-cs"/>
            </a:rPr>
            <a:t>ついて前年度比△</a:t>
          </a:r>
          <a:r>
            <a:rPr kumimoji="1" lang="en-US" altLang="ja-JP" sz="1050">
              <a:solidFill>
                <a:schemeClr val="dk1"/>
              </a:solidFill>
              <a:effectLst/>
              <a:latin typeface="+mn-lt"/>
              <a:ea typeface="+mn-ea"/>
              <a:cs typeface="+mn-cs"/>
            </a:rPr>
            <a:t>0.8</a:t>
          </a:r>
          <a:r>
            <a:rPr kumimoji="1" lang="ja-JP" altLang="en-US" sz="1050">
              <a:solidFill>
                <a:schemeClr val="dk1"/>
              </a:solidFill>
              <a:effectLst/>
              <a:latin typeface="+mn-lt"/>
              <a:ea typeface="+mn-ea"/>
              <a:cs typeface="+mn-cs"/>
            </a:rPr>
            <a:t>ポイント</a:t>
          </a:r>
          <a:r>
            <a:rPr kumimoji="1" lang="ja-JP" altLang="ja-JP" sz="1050">
              <a:solidFill>
                <a:schemeClr val="dk1"/>
              </a:solidFill>
              <a:effectLst/>
              <a:latin typeface="+mn-lt"/>
              <a:ea typeface="+mn-ea"/>
              <a:cs typeface="+mn-cs"/>
            </a:rPr>
            <a:t>となっている</a:t>
          </a:r>
          <a:r>
            <a:rPr kumimoji="1" lang="ja-JP" altLang="en-US" sz="1050">
              <a:solidFill>
                <a:schemeClr val="dk1"/>
              </a:solidFill>
              <a:effectLst/>
              <a:latin typeface="+mn-lt"/>
              <a:ea typeface="+mn-ea"/>
              <a:cs typeface="+mn-cs"/>
            </a:rPr>
            <a:t>ものの、</a:t>
          </a:r>
          <a:r>
            <a:rPr kumimoji="1" lang="ja-JP" altLang="ja-JP" sz="1050">
              <a:solidFill>
                <a:schemeClr val="dk1"/>
              </a:solidFill>
              <a:effectLst/>
              <a:latin typeface="+mn-lt"/>
              <a:ea typeface="+mn-ea"/>
              <a:cs typeface="+mn-cs"/>
            </a:rPr>
            <a:t>物件費については</a:t>
          </a:r>
          <a:r>
            <a:rPr kumimoji="1" lang="ja-JP" altLang="en-US" sz="1050">
              <a:solidFill>
                <a:schemeClr val="dk1"/>
              </a:solidFill>
              <a:effectLst/>
              <a:latin typeface="+mn-lt"/>
              <a:ea typeface="+mn-ea"/>
              <a:cs typeface="+mn-cs"/>
            </a:rPr>
            <a:t>全体で</a:t>
          </a:r>
          <a:r>
            <a:rPr kumimoji="1" lang="en-US" altLang="ja-JP" sz="1050">
              <a:solidFill>
                <a:schemeClr val="dk1"/>
              </a:solidFill>
              <a:effectLst/>
              <a:latin typeface="+mn-lt"/>
              <a:ea typeface="+mn-ea"/>
              <a:cs typeface="+mn-cs"/>
            </a:rPr>
            <a:t>53</a:t>
          </a:r>
          <a:r>
            <a:rPr kumimoji="1" lang="ja-JP" altLang="en-US" sz="1050">
              <a:solidFill>
                <a:schemeClr val="dk1"/>
              </a:solidFill>
              <a:effectLst/>
              <a:latin typeface="+mn-lt"/>
              <a:ea typeface="+mn-ea"/>
              <a:cs typeface="+mn-cs"/>
            </a:rPr>
            <a:t>百万円の増加で</a:t>
          </a:r>
          <a:r>
            <a:rPr kumimoji="1" lang="en-US" altLang="ja-JP" sz="1050">
              <a:solidFill>
                <a:schemeClr val="dk1"/>
              </a:solidFill>
              <a:effectLst/>
              <a:latin typeface="+mn-lt"/>
              <a:ea typeface="+mn-ea"/>
              <a:cs typeface="+mn-cs"/>
            </a:rPr>
            <a:t>+6.2</a:t>
          </a:r>
          <a:r>
            <a:rPr kumimoji="1" lang="ja-JP" altLang="en-US" sz="1050">
              <a:solidFill>
                <a:schemeClr val="dk1"/>
              </a:solidFill>
              <a:effectLst/>
              <a:latin typeface="+mn-lt"/>
              <a:ea typeface="+mn-ea"/>
              <a:cs typeface="+mn-cs"/>
            </a:rPr>
            <a:t>ポイントとなっている。電子計算費ソフトメンテナンス委託料、機能保全計画策定業務委託料、下水道投入施設基本計画策定業務委託料、ふるさと納税ポータルサイト使用料の増加が</a:t>
          </a:r>
          <a:r>
            <a:rPr kumimoji="1" lang="ja-JP" altLang="ja-JP" sz="1050">
              <a:solidFill>
                <a:schemeClr val="dk1"/>
              </a:solidFill>
              <a:effectLst/>
              <a:latin typeface="+mn-lt"/>
              <a:ea typeface="+mn-ea"/>
              <a:cs typeface="+mn-cs"/>
            </a:rPr>
            <a:t>要因となっている。</a:t>
          </a:r>
          <a:endParaRPr lang="ja-JP" altLang="ja-JP" sz="1050">
            <a:effectLst/>
          </a:endParaRPr>
        </a:p>
        <a:p>
          <a:r>
            <a:rPr kumimoji="1" lang="ja-JP" altLang="en-US" sz="1050">
              <a:solidFill>
                <a:schemeClr val="dk1"/>
              </a:solidFill>
              <a:effectLst/>
              <a:latin typeface="+mn-lt"/>
              <a:ea typeface="+mn-ea"/>
              <a:cs typeface="+mn-cs"/>
            </a:rPr>
            <a:t>全体で前年度より増加しているが、</a:t>
          </a:r>
          <a:r>
            <a:rPr kumimoji="1" lang="ja-JP" altLang="ja-JP" sz="1050">
              <a:solidFill>
                <a:schemeClr val="dk1"/>
              </a:solidFill>
              <a:effectLst/>
              <a:latin typeface="+mn-lt"/>
              <a:ea typeface="+mn-ea"/>
              <a:cs typeface="+mn-cs"/>
            </a:rPr>
            <a:t>類似団体と比較して、低い水準を維持できてい</a:t>
          </a:r>
          <a:r>
            <a:rPr kumimoji="1" lang="ja-JP" altLang="en-US" sz="1050">
              <a:solidFill>
                <a:schemeClr val="dk1"/>
              </a:solidFill>
              <a:effectLst/>
              <a:latin typeface="+mn-lt"/>
              <a:ea typeface="+mn-ea"/>
              <a:cs typeface="+mn-cs"/>
            </a:rPr>
            <a:t>る。</a:t>
          </a:r>
          <a:r>
            <a:rPr kumimoji="1" lang="ja-JP" altLang="ja-JP" sz="1050">
              <a:solidFill>
                <a:schemeClr val="dk1"/>
              </a:solidFill>
              <a:effectLst/>
              <a:latin typeface="+mn-lt"/>
              <a:ea typeface="+mn-ea"/>
              <a:cs typeface="+mn-cs"/>
            </a:rPr>
            <a:t>今後も適正な定員管理に努め、経常的な物件費の抑制に努める。</a:t>
          </a:r>
          <a:endParaRPr lang="ja-JP" altLang="ja-JP" sz="105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41145</xdr:rowOff>
    </xdr:from>
    <xdr:to>
      <xdr:col>23</xdr:col>
      <xdr:colOff>133350</xdr:colOff>
      <xdr:row>88</xdr:row>
      <xdr:rowOff>123622</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57145"/>
          <a:ext cx="0" cy="14540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95699</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183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123622</xdr:rowOff>
    </xdr:from>
    <xdr:to>
      <xdr:col>24</xdr:col>
      <xdr:colOff>12700</xdr:colOff>
      <xdr:row>88</xdr:row>
      <xdr:rowOff>123622</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1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127522</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500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41145</xdr:rowOff>
    </xdr:from>
    <xdr:to>
      <xdr:col>24</xdr:col>
      <xdr:colOff>12700</xdr:colOff>
      <xdr:row>80</xdr:row>
      <xdr:rowOff>41145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5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169858</xdr:rowOff>
    </xdr:from>
    <xdr:to>
      <xdr:col>23</xdr:col>
      <xdr:colOff>133350</xdr:colOff>
      <xdr:row>81</xdr:row>
      <xdr:rowOff>8035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3885858"/>
          <a:ext cx="838200" cy="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152889</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0403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9362</xdr:rowOff>
    </xdr:from>
    <xdr:to>
      <xdr:col>23</xdr:col>
      <xdr:colOff>184150</xdr:colOff>
      <xdr:row>82</xdr:row>
      <xdr:rowOff>110962</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068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169858</xdr:rowOff>
    </xdr:from>
    <xdr:to>
      <xdr:col>19</xdr:col>
      <xdr:colOff>133350</xdr:colOff>
      <xdr:row>81</xdr:row>
      <xdr:rowOff>17337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3225800" y="13885858"/>
          <a:ext cx="889000" cy="18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150633</xdr:rowOff>
    </xdr:from>
    <xdr:to>
      <xdr:col>19</xdr:col>
      <xdr:colOff>184150</xdr:colOff>
      <xdr:row>82</xdr:row>
      <xdr:rowOff>80783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65560</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124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17337</xdr:rowOff>
    </xdr:from>
    <xdr:to>
      <xdr:col>15</xdr:col>
      <xdr:colOff>82550</xdr:colOff>
      <xdr:row>81</xdr:row>
      <xdr:rowOff>26684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2336800" y="13904787"/>
          <a:ext cx="889000" cy="9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121693</xdr:rowOff>
    </xdr:from>
    <xdr:to>
      <xdr:col>15</xdr:col>
      <xdr:colOff>133350</xdr:colOff>
      <xdr:row>82</xdr:row>
      <xdr:rowOff>51843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36620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0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153384</xdr:rowOff>
    </xdr:from>
    <xdr:to>
      <xdr:col>11</xdr:col>
      <xdr:colOff>31750</xdr:colOff>
      <xdr:row>81</xdr:row>
      <xdr:rowOff>26684</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3869384"/>
          <a:ext cx="889000" cy="44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126012</xdr:rowOff>
    </xdr:from>
    <xdr:to>
      <xdr:col>11</xdr:col>
      <xdr:colOff>82550</xdr:colOff>
      <xdr:row>82</xdr:row>
      <xdr:rowOff>56162</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013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40939</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099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116305</xdr:rowOff>
    </xdr:from>
    <xdr:to>
      <xdr:col>7</xdr:col>
      <xdr:colOff>31750</xdr:colOff>
      <xdr:row>82</xdr:row>
      <xdr:rowOff>46455</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0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31232</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090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128685</xdr:rowOff>
    </xdr:from>
    <xdr:to>
      <xdr:col>23</xdr:col>
      <xdr:colOff>184150</xdr:colOff>
      <xdr:row>81</xdr:row>
      <xdr:rowOff>58835</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384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145212</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68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119058</xdr:rowOff>
    </xdr:from>
    <xdr:to>
      <xdr:col>19</xdr:col>
      <xdr:colOff>184150</xdr:colOff>
      <xdr:row>81</xdr:row>
      <xdr:rowOff>49208</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83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59385</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603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137987</xdr:rowOff>
    </xdr:from>
    <xdr:to>
      <xdr:col>15</xdr:col>
      <xdr:colOff>133350</xdr:colOff>
      <xdr:row>81</xdr:row>
      <xdr:rowOff>68137</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85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78314</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622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147334</xdr:rowOff>
    </xdr:from>
    <xdr:to>
      <xdr:col>11</xdr:col>
      <xdr:colOff>82550</xdr:colOff>
      <xdr:row>81</xdr:row>
      <xdr:rowOff>77484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86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87661</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63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102584</xdr:rowOff>
    </xdr:from>
    <xdr:to>
      <xdr:col>7</xdr:col>
      <xdr:colOff>31750</xdr:colOff>
      <xdr:row>81</xdr:row>
      <xdr:rowOff>32734</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81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42911</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587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前年度比</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ポイント、類似団体比</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ポイントとなっている。</a:t>
          </a:r>
          <a:endParaRPr lang="ja-JP" altLang="ja-JP" sz="1400">
            <a:effectLst/>
          </a:endParaRPr>
        </a:p>
        <a:p>
          <a:r>
            <a:rPr lang="ja-JP" altLang="ja-JP" sz="1100">
              <a:solidFill>
                <a:schemeClr val="dk1"/>
              </a:solidFill>
              <a:effectLst/>
              <a:latin typeface="+mn-lt"/>
              <a:ea typeface="+mn-ea"/>
              <a:cs typeface="+mn-cs"/>
            </a:rPr>
            <a:t>職員構成の変動として、採用・退職の影響△</a:t>
          </a:r>
          <a:r>
            <a:rPr lang="en-US" altLang="ja-JP" sz="1100">
              <a:solidFill>
                <a:schemeClr val="dk1"/>
              </a:solidFill>
              <a:effectLst/>
              <a:latin typeface="+mn-lt"/>
              <a:ea typeface="+mn-ea"/>
              <a:cs typeface="+mn-cs"/>
            </a:rPr>
            <a:t>0.1</a:t>
          </a:r>
          <a:r>
            <a:rPr lang="ja-JP" altLang="ja-JP" sz="1100">
              <a:solidFill>
                <a:schemeClr val="dk1"/>
              </a:solidFill>
              <a:effectLst/>
              <a:latin typeface="+mn-lt"/>
              <a:ea typeface="+mn-ea"/>
              <a:cs typeface="+mn-cs"/>
            </a:rPr>
            <a:t>（国の平均月額より高い職員の退職）、階層変動△</a:t>
          </a:r>
          <a:r>
            <a:rPr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a:t>
          </a:r>
          <a:r>
            <a:rPr lang="ja-JP" altLang="ja-JP" sz="1100">
              <a:solidFill>
                <a:schemeClr val="dk1"/>
              </a:solidFill>
              <a:effectLst/>
              <a:latin typeface="+mn-lt"/>
              <a:ea typeface="+mn-ea"/>
              <a:cs typeface="+mn-cs"/>
            </a:rPr>
            <a:t>（国の平均月額より高い年齢構成の階層の変動）、職種変更△</a:t>
          </a:r>
          <a:r>
            <a:rPr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a:t>
          </a:r>
          <a:r>
            <a:rPr lang="ja-JP" altLang="ja-JP" sz="1100">
              <a:solidFill>
                <a:schemeClr val="dk1"/>
              </a:solidFill>
              <a:effectLst/>
              <a:latin typeface="+mn-lt"/>
              <a:ea typeface="+mn-ea"/>
              <a:cs typeface="+mn-cs"/>
            </a:rPr>
            <a:t>（一般行政職からの異動）により指数が下がっている。今後も適正な給与水準の維持に努める。</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153609</xdr:rowOff>
    </xdr:from>
    <xdr:to>
      <xdr:col>81</xdr:col>
      <xdr:colOff>44450</xdr:colOff>
      <xdr:row>89</xdr:row>
      <xdr:rowOff>92832</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69609"/>
          <a:ext cx="0" cy="14822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68536</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153609</xdr:rowOff>
    </xdr:from>
    <xdr:to>
      <xdr:col>81</xdr:col>
      <xdr:colOff>133350</xdr:colOff>
      <xdr:row>80</xdr:row>
      <xdr:rowOff>153609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125488</xdr:rowOff>
    </xdr:from>
    <xdr:to>
      <xdr:col>81</xdr:col>
      <xdr:colOff>44450</xdr:colOff>
      <xdr:row>88</xdr:row>
      <xdr:rowOff>114905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5041638"/>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78818</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652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62291</xdr:rowOff>
    </xdr:from>
    <xdr:to>
      <xdr:col>81</xdr:col>
      <xdr:colOff>95250</xdr:colOff>
      <xdr:row>86</xdr:row>
      <xdr:rowOff>163891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148468</xdr:rowOff>
    </xdr:from>
    <xdr:to>
      <xdr:col>77</xdr:col>
      <xdr:colOff>44450</xdr:colOff>
      <xdr:row>88</xdr:row>
      <xdr:rowOff>114905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5064618"/>
          <a:ext cx="889000" cy="13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102507</xdr:rowOff>
    </xdr:from>
    <xdr:to>
      <xdr:col>72</xdr:col>
      <xdr:colOff>203200</xdr:colOff>
      <xdr:row>87</xdr:row>
      <xdr:rowOff>148468</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5018657"/>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27818</xdr:rowOff>
    </xdr:from>
    <xdr:to>
      <xdr:col>73</xdr:col>
      <xdr:colOff>44450</xdr:colOff>
      <xdr:row>86</xdr:row>
      <xdr:rowOff>129418</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139595</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10584</xdr:rowOff>
    </xdr:from>
    <xdr:to>
      <xdr:col>68</xdr:col>
      <xdr:colOff>152400</xdr:colOff>
      <xdr:row>87</xdr:row>
      <xdr:rowOff>102507</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926734"/>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128106</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161670</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74688</xdr:rowOff>
    </xdr:from>
    <xdr:to>
      <xdr:col>81</xdr:col>
      <xdr:colOff>95250</xdr:colOff>
      <xdr:row>88</xdr:row>
      <xdr:rowOff>4838</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99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46765</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96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64105</xdr:rowOff>
    </xdr:from>
    <xdr:to>
      <xdr:col>77</xdr:col>
      <xdr:colOff>95250</xdr:colOff>
      <xdr:row>88</xdr:row>
      <xdr:rowOff>165705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515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150482</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523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97668</xdr:rowOff>
    </xdr:from>
    <xdr:to>
      <xdr:col>73</xdr:col>
      <xdr:colOff>44450</xdr:colOff>
      <xdr:row>88</xdr:row>
      <xdr:rowOff>27818</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501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12595</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5100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51707</xdr:rowOff>
    </xdr:from>
    <xdr:to>
      <xdr:col>68</xdr:col>
      <xdr:colOff>203200</xdr:colOff>
      <xdr:row>87</xdr:row>
      <xdr:rowOff>153307</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138084</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46161</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+0.03</a:t>
          </a:r>
          <a:r>
            <a:rPr kumimoji="1" lang="ja-JP" altLang="ja-JP" sz="1100">
              <a:solidFill>
                <a:schemeClr val="dk1"/>
              </a:solidFill>
              <a:effectLst/>
              <a:latin typeface="+mn-lt"/>
              <a:ea typeface="+mn-ea"/>
              <a:cs typeface="+mn-cs"/>
            </a:rPr>
            <a:t>人、類似団体比△</a:t>
          </a:r>
          <a:r>
            <a:rPr kumimoji="1" lang="en-US" altLang="ja-JP" sz="1100">
              <a:solidFill>
                <a:schemeClr val="dk1"/>
              </a:solidFill>
              <a:effectLst/>
              <a:latin typeface="+mn-lt"/>
              <a:ea typeface="+mn-ea"/>
              <a:cs typeface="+mn-cs"/>
            </a:rPr>
            <a:t>4.32</a:t>
          </a:r>
          <a:r>
            <a:rPr kumimoji="1" lang="ja-JP" altLang="ja-JP" sz="1100">
              <a:solidFill>
                <a:schemeClr val="dk1"/>
              </a:solidFill>
              <a:effectLst/>
              <a:latin typeface="+mn-lt"/>
              <a:ea typeface="+mn-ea"/>
              <a:cs typeface="+mn-cs"/>
            </a:rPr>
            <a:t>人となっている。</a:t>
          </a:r>
          <a:endParaRPr lang="ja-JP" altLang="ja-JP" sz="1400">
            <a:effectLst/>
          </a:endParaRPr>
        </a:p>
        <a:p>
          <a:r>
            <a:rPr lang="ja-JP" altLang="ja-JP" sz="1100">
              <a:solidFill>
                <a:schemeClr val="dk1"/>
              </a:solidFill>
              <a:effectLst/>
              <a:latin typeface="+mn-lt"/>
              <a:ea typeface="+mn-ea"/>
              <a:cs typeface="+mn-cs"/>
            </a:rPr>
            <a:t>退職不補充、非正規職員化等により類似団体の中でも、最も低い数値</a:t>
          </a:r>
          <a:r>
            <a:rPr lang="ja-JP" altLang="en-US" sz="1100">
              <a:solidFill>
                <a:schemeClr val="dk1"/>
              </a:solidFill>
              <a:effectLst/>
              <a:latin typeface="+mn-lt"/>
              <a:ea typeface="+mn-ea"/>
              <a:cs typeface="+mn-cs"/>
            </a:rPr>
            <a:t>と</a:t>
          </a:r>
          <a:r>
            <a:rPr lang="ja-JP" altLang="ja-JP" sz="1100">
              <a:solidFill>
                <a:schemeClr val="dk1"/>
              </a:solidFill>
              <a:effectLst/>
              <a:latin typeface="+mn-lt"/>
              <a:ea typeface="+mn-ea"/>
              <a:cs typeface="+mn-cs"/>
            </a:rPr>
            <a:t>なっていたが、平成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年度に策定した定員管理計画に基づき職員の増員を行い、適正な配置を行う。</a:t>
          </a:r>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（参考／定員管理調査　</a:t>
          </a:r>
          <a:r>
            <a:rPr lang="en-US" altLang="ja-JP" sz="1100">
              <a:solidFill>
                <a:schemeClr val="dk1"/>
              </a:solidFill>
              <a:effectLst/>
              <a:latin typeface="+mn-lt"/>
              <a:ea typeface="+mn-ea"/>
              <a:cs typeface="+mn-cs"/>
            </a:rPr>
            <a:t>H29</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98</a:t>
          </a:r>
          <a:r>
            <a:rPr lang="ja-JP" altLang="ja-JP" sz="1100">
              <a:solidFill>
                <a:schemeClr val="dk1"/>
              </a:solidFill>
              <a:effectLst/>
              <a:latin typeface="+mn-lt"/>
              <a:ea typeface="+mn-ea"/>
              <a:cs typeface="+mn-cs"/>
            </a:rPr>
            <a:t>人、</a:t>
          </a:r>
          <a:r>
            <a:rPr lang="en-US" altLang="ja-JP" sz="1100">
              <a:solidFill>
                <a:schemeClr val="dk1"/>
              </a:solidFill>
              <a:effectLst/>
              <a:latin typeface="+mn-lt"/>
              <a:ea typeface="+mn-ea"/>
              <a:cs typeface="+mn-cs"/>
            </a:rPr>
            <a:t>H30</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101</a:t>
          </a:r>
          <a:r>
            <a:rPr lang="ja-JP" altLang="ja-JP" sz="1100">
              <a:solidFill>
                <a:schemeClr val="dk1"/>
              </a:solidFill>
              <a:effectLst/>
              <a:latin typeface="+mn-lt"/>
              <a:ea typeface="+mn-ea"/>
              <a:cs typeface="+mn-cs"/>
            </a:rPr>
            <a:t>人、</a:t>
          </a:r>
          <a:r>
            <a:rPr lang="en-US" altLang="ja-JP" sz="1100">
              <a:solidFill>
                <a:schemeClr val="dk1"/>
              </a:solidFill>
              <a:effectLst/>
              <a:latin typeface="+mn-lt"/>
              <a:ea typeface="+mn-ea"/>
              <a:cs typeface="+mn-cs"/>
            </a:rPr>
            <a:t>R1</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102</a:t>
          </a:r>
          <a:r>
            <a:rPr lang="ja-JP" altLang="ja-JP" sz="1100">
              <a:solidFill>
                <a:schemeClr val="dk1"/>
              </a:solidFill>
              <a:effectLst/>
              <a:latin typeface="+mn-lt"/>
              <a:ea typeface="+mn-ea"/>
              <a:cs typeface="+mn-cs"/>
            </a:rPr>
            <a:t>人）</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55804</xdr:rowOff>
    </xdr:from>
    <xdr:to>
      <xdr:col>81</xdr:col>
      <xdr:colOff>44450</xdr:colOff>
      <xdr:row>66</xdr:row>
      <xdr:rowOff>134188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342804"/>
          <a:ext cx="0" cy="1107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106265</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421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134188</xdr:rowOff>
    </xdr:from>
    <xdr:to>
      <xdr:col>81</xdr:col>
      <xdr:colOff>133350</xdr:colOff>
      <xdr:row>66</xdr:row>
      <xdr:rowOff>134188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449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142181</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1008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55804</xdr:rowOff>
    </xdr:from>
    <xdr:to>
      <xdr:col>81</xdr:col>
      <xdr:colOff>133350</xdr:colOff>
      <xdr:row>60</xdr:row>
      <xdr:rowOff>55804</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342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73178</xdr:rowOff>
    </xdr:from>
    <xdr:to>
      <xdr:col>81</xdr:col>
      <xdr:colOff>44450</xdr:colOff>
      <xdr:row>60</xdr:row>
      <xdr:rowOff>74625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360178"/>
          <a:ext cx="838200" cy="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32935</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491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60858</xdr:rowOff>
    </xdr:from>
    <xdr:to>
      <xdr:col>81</xdr:col>
      <xdr:colOff>95250</xdr:colOff>
      <xdr:row>61</xdr:row>
      <xdr:rowOff>162458</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66904</xdr:rowOff>
    </xdr:from>
    <xdr:to>
      <xdr:col>77</xdr:col>
      <xdr:colOff>44450</xdr:colOff>
      <xdr:row>60</xdr:row>
      <xdr:rowOff>73178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353904"/>
          <a:ext cx="8890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47828</xdr:rowOff>
    </xdr:from>
    <xdr:to>
      <xdr:col>77</xdr:col>
      <xdr:colOff>95250</xdr:colOff>
      <xdr:row>61</xdr:row>
      <xdr:rowOff>149428</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134205</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592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66904</xdr:rowOff>
    </xdr:from>
    <xdr:to>
      <xdr:col>72</xdr:col>
      <xdr:colOff>203200</xdr:colOff>
      <xdr:row>60</xdr:row>
      <xdr:rowOff>70282</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4401800" y="10353904"/>
          <a:ext cx="8890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43967</xdr:rowOff>
    </xdr:from>
    <xdr:to>
      <xdr:col>73</xdr:col>
      <xdr:colOff>44450</xdr:colOff>
      <xdr:row>61</xdr:row>
      <xdr:rowOff>145567</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130344</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588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56286</xdr:rowOff>
    </xdr:from>
    <xdr:to>
      <xdr:col>68</xdr:col>
      <xdr:colOff>152400</xdr:colOff>
      <xdr:row>60</xdr:row>
      <xdr:rowOff>70282</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343286"/>
          <a:ext cx="889000" cy="1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46863</xdr:rowOff>
    </xdr:from>
    <xdr:to>
      <xdr:col>68</xdr:col>
      <xdr:colOff>203200</xdr:colOff>
      <xdr:row>61</xdr:row>
      <xdr:rowOff>148463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133240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59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62788</xdr:rowOff>
    </xdr:from>
    <xdr:to>
      <xdr:col>64</xdr:col>
      <xdr:colOff>152400</xdr:colOff>
      <xdr:row>61</xdr:row>
      <xdr:rowOff>164388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149165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60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23825</xdr:rowOff>
    </xdr:from>
    <xdr:to>
      <xdr:col>81</xdr:col>
      <xdr:colOff>95250</xdr:colOff>
      <xdr:row>60</xdr:row>
      <xdr:rowOff>125425</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31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116552</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2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22378</xdr:rowOff>
    </xdr:from>
    <xdr:to>
      <xdr:col>77</xdr:col>
      <xdr:colOff>95250</xdr:colOff>
      <xdr:row>60</xdr:row>
      <xdr:rowOff>123978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30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134155</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078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16104</xdr:rowOff>
    </xdr:from>
    <xdr:to>
      <xdr:col>73</xdr:col>
      <xdr:colOff>44450</xdr:colOff>
      <xdr:row>60</xdr:row>
      <xdr:rowOff>117704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30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127881</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07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19482</xdr:rowOff>
    </xdr:from>
    <xdr:to>
      <xdr:col>68</xdr:col>
      <xdr:colOff>203200</xdr:colOff>
      <xdr:row>60</xdr:row>
      <xdr:rowOff>121082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30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131259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075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5486</xdr:rowOff>
    </xdr:from>
    <xdr:to>
      <xdr:col>64</xdr:col>
      <xdr:colOff>152400</xdr:colOff>
      <xdr:row>60</xdr:row>
      <xdr:rowOff>107086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29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117263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061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j-ea"/>
              <a:ea typeface="+mj-ea"/>
            </a:rPr>
            <a:t>当数値は直近</a:t>
          </a:r>
          <a:r>
            <a:rPr kumimoji="1" lang="en-US" altLang="ja-JP" sz="1100">
              <a:latin typeface="+mj-ea"/>
              <a:ea typeface="+mj-ea"/>
            </a:rPr>
            <a:t>3</a:t>
          </a:r>
          <a:r>
            <a:rPr kumimoji="1" lang="ja-JP" altLang="en-US" sz="1100">
              <a:latin typeface="+mj-ea"/>
              <a:ea typeface="+mj-ea"/>
            </a:rPr>
            <a:t>ヵ年の平均値で求められる。単年度では、</a:t>
          </a:r>
          <a:r>
            <a:rPr kumimoji="1" lang="en-US" altLang="ja-JP" sz="1100">
              <a:latin typeface="+mj-ea"/>
              <a:ea typeface="+mj-ea"/>
            </a:rPr>
            <a:t>9.1</a:t>
          </a:r>
          <a:r>
            <a:rPr kumimoji="1" lang="ja-JP" altLang="en-US" sz="1100">
              <a:latin typeface="+mj-ea"/>
              <a:ea typeface="+mj-ea"/>
            </a:rPr>
            <a:t>ポイントから</a:t>
          </a:r>
          <a:r>
            <a:rPr kumimoji="1" lang="en-US" altLang="ja-JP" sz="1100">
              <a:latin typeface="+mj-ea"/>
              <a:ea typeface="+mj-ea"/>
            </a:rPr>
            <a:t>8.7</a:t>
          </a:r>
          <a:r>
            <a:rPr kumimoji="1" lang="ja-JP" altLang="en-US" sz="1100">
              <a:latin typeface="+mj-ea"/>
              <a:ea typeface="+mj-ea"/>
            </a:rPr>
            <a:t>ポイント と△</a:t>
          </a:r>
          <a:r>
            <a:rPr kumimoji="1" lang="en-US" altLang="ja-JP" sz="1100">
              <a:latin typeface="+mj-ea"/>
              <a:ea typeface="+mj-ea"/>
            </a:rPr>
            <a:t>0.4</a:t>
          </a:r>
          <a:r>
            <a:rPr kumimoji="1" lang="ja-JP" altLang="en-US" sz="1100">
              <a:latin typeface="+mj-ea"/>
              <a:ea typeface="+mj-ea"/>
            </a:rPr>
            <a:t>ポイント減少しているものの、今年度より、平成</a:t>
          </a:r>
          <a:r>
            <a:rPr kumimoji="1" lang="en-US" altLang="ja-JP" sz="1100">
              <a:latin typeface="+mj-ea"/>
              <a:ea typeface="+mj-ea"/>
            </a:rPr>
            <a:t>27</a:t>
          </a:r>
          <a:r>
            <a:rPr kumimoji="1" lang="ja-JP" altLang="en-US" sz="1100">
              <a:latin typeface="+mj-ea"/>
              <a:ea typeface="+mj-ea"/>
            </a:rPr>
            <a:t>年度の</a:t>
          </a:r>
          <a:r>
            <a:rPr kumimoji="1" lang="en-US" altLang="ja-JP" sz="1100">
              <a:latin typeface="+mj-ea"/>
              <a:ea typeface="+mj-ea"/>
            </a:rPr>
            <a:t>7.3</a:t>
          </a:r>
          <a:r>
            <a:rPr kumimoji="1" lang="ja-JP" altLang="en-US" sz="1100">
              <a:latin typeface="+mj-ea"/>
              <a:ea typeface="+mj-ea"/>
            </a:rPr>
            <a:t>ポイントの値が算定対象外となったことが増加の要因である。</a:t>
          </a:r>
          <a:endParaRPr kumimoji="1" lang="en-US" altLang="ja-JP" sz="1100">
            <a:latin typeface="+mj-ea"/>
            <a:ea typeface="+mj-ea"/>
          </a:endParaRPr>
        </a:p>
        <a:p>
          <a:r>
            <a:rPr kumimoji="1" lang="ja-JP" altLang="en-US" sz="1100">
              <a:latin typeface="+mj-ea"/>
              <a:ea typeface="+mj-ea"/>
            </a:rPr>
            <a:t>単年度で減少した要因は、分子を構成する、一般会計等の元利償還金が前年比△</a:t>
          </a:r>
          <a:r>
            <a:rPr kumimoji="1" lang="en-US" altLang="ja-JP" sz="1100">
              <a:latin typeface="+mj-ea"/>
              <a:ea typeface="+mj-ea"/>
            </a:rPr>
            <a:t>26</a:t>
          </a:r>
          <a:r>
            <a:rPr kumimoji="1" lang="ja-JP" altLang="en-US" sz="1100">
              <a:latin typeface="+mj-ea"/>
              <a:ea typeface="+mj-ea"/>
            </a:rPr>
            <a:t>百万円と減少したことが主な減少の要因である。</a:t>
          </a:r>
          <a:endParaRPr kumimoji="1" lang="en-US" altLang="ja-JP" sz="1100">
            <a:latin typeface="+mj-ea"/>
            <a:ea typeface="+mj-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j-ea"/>
              <a:ea typeface="+mj-ea"/>
              <a:cs typeface="+mn-cs"/>
            </a:rPr>
            <a:t>今後、公共施設の老朽化対策や庁舎建て替えのための起債額増が予想されており、償還方法などを適切に管理し、財政健全化に努める。</a:t>
          </a:r>
          <a:endParaRPr lang="ja-JP" altLang="ja-JP" sz="1100">
            <a:effectLst/>
            <a:latin typeface="+mj-ea"/>
            <a:ea typeface="+mj-ea"/>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164737</xdr:rowOff>
    </xdr:from>
    <xdr:to>
      <xdr:col>81</xdr:col>
      <xdr:colOff>44450</xdr:colOff>
      <xdr:row>44</xdr:row>
      <xdr:rowOff>47897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36937"/>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19974</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6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47897</xdr:rowOff>
    </xdr:from>
    <xdr:to>
      <xdr:col>81</xdr:col>
      <xdr:colOff>133350</xdr:colOff>
      <xdr:row>44</xdr:row>
      <xdr:rowOff>47897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9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79664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8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164737</xdr:rowOff>
    </xdr:from>
    <xdr:to>
      <xdr:col>81</xdr:col>
      <xdr:colOff>133350</xdr:colOff>
      <xdr:row>36</xdr:row>
      <xdr:rowOff>164737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3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10704</xdr:rowOff>
    </xdr:from>
    <xdr:to>
      <xdr:col>81</xdr:col>
      <xdr:colOff>44450</xdr:colOff>
      <xdr:row>41</xdr:row>
      <xdr:rowOff>38281</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040154"/>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113410</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799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96883</xdr:rowOff>
    </xdr:from>
    <xdr:to>
      <xdr:col>81</xdr:col>
      <xdr:colOff>95250</xdr:colOff>
      <xdr:row>41</xdr:row>
      <xdr:rowOff>27033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85634</xdr:rowOff>
    </xdr:from>
    <xdr:to>
      <xdr:col>77</xdr:col>
      <xdr:colOff>44450</xdr:colOff>
      <xdr:row>41</xdr:row>
      <xdr:rowOff>10704</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94363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103777</xdr:rowOff>
    </xdr:from>
    <xdr:to>
      <xdr:col>77</xdr:col>
      <xdr:colOff>95250</xdr:colOff>
      <xdr:row>41</xdr:row>
      <xdr:rowOff>33927</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44104</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730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37374</xdr:rowOff>
    </xdr:from>
    <xdr:to>
      <xdr:col>72</xdr:col>
      <xdr:colOff>203200</xdr:colOff>
      <xdr:row>40</xdr:row>
      <xdr:rowOff>85634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89537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103777</xdr:rowOff>
    </xdr:from>
    <xdr:to>
      <xdr:col>73</xdr:col>
      <xdr:colOff>44450</xdr:colOff>
      <xdr:row>41</xdr:row>
      <xdr:rowOff>33927</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18704</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04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23585</xdr:rowOff>
    </xdr:from>
    <xdr:to>
      <xdr:col>68</xdr:col>
      <xdr:colOff>152400</xdr:colOff>
      <xdr:row>40</xdr:row>
      <xdr:rowOff>37374</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6881585"/>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87647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15059</xdr:rowOff>
    </xdr:from>
    <xdr:to>
      <xdr:col>64</xdr:col>
      <xdr:colOff>152400</xdr:colOff>
      <xdr:row>41</xdr:row>
      <xdr:rowOff>116659</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4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101436</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130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158931</xdr:rowOff>
    </xdr:from>
    <xdr:to>
      <xdr:col>81</xdr:col>
      <xdr:colOff>95250</xdr:colOff>
      <xdr:row>41</xdr:row>
      <xdr:rowOff>89081</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01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131008</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989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131354</xdr:rowOff>
    </xdr:from>
    <xdr:to>
      <xdr:col>77</xdr:col>
      <xdr:colOff>95250</xdr:colOff>
      <xdr:row>41</xdr:row>
      <xdr:rowOff>61504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98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46281</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075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34834</xdr:rowOff>
    </xdr:from>
    <xdr:to>
      <xdr:col>73</xdr:col>
      <xdr:colOff>44450</xdr:colOff>
      <xdr:row>40</xdr:row>
      <xdr:rowOff>136434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89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146611</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661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158024</xdr:rowOff>
    </xdr:from>
    <xdr:to>
      <xdr:col>68</xdr:col>
      <xdr:colOff>203200</xdr:colOff>
      <xdr:row>40</xdr:row>
      <xdr:rowOff>88174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84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98351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613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144235</xdr:rowOff>
    </xdr:from>
    <xdr:to>
      <xdr:col>64</xdr:col>
      <xdr:colOff>152400</xdr:colOff>
      <xdr:row>40</xdr:row>
      <xdr:rowOff>74385</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84562</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50">
              <a:solidFill>
                <a:schemeClr val="dk1"/>
              </a:solidFill>
              <a:effectLst/>
              <a:latin typeface="+mn-lt"/>
              <a:ea typeface="+mn-ea"/>
              <a:cs typeface="+mn-cs"/>
            </a:rPr>
            <a:t>地方債現在高等の将来負担額よりも基金等の充当可能財源が多いため、比率はマイナスの値（</a:t>
          </a:r>
          <a:r>
            <a:rPr kumimoji="1" lang="en-US" altLang="ja-JP" sz="950">
              <a:solidFill>
                <a:schemeClr val="dk1"/>
              </a:solidFill>
              <a:effectLst/>
              <a:latin typeface="+mn-lt"/>
              <a:ea typeface="+mn-ea"/>
              <a:cs typeface="+mn-cs"/>
            </a:rPr>
            <a:t>89.5%</a:t>
          </a:r>
          <a:r>
            <a:rPr kumimoji="1" lang="ja-JP" altLang="ja-JP" sz="950">
              <a:solidFill>
                <a:schemeClr val="dk1"/>
              </a:solidFill>
              <a:effectLst/>
              <a:latin typeface="+mn-lt"/>
              <a:ea typeface="+mn-ea"/>
              <a:cs typeface="+mn-cs"/>
            </a:rPr>
            <a:t>）となっている。前年度比は</a:t>
          </a:r>
          <a:r>
            <a:rPr kumimoji="1" lang="en-US" altLang="ja-JP" sz="950">
              <a:solidFill>
                <a:schemeClr val="dk1"/>
              </a:solidFill>
              <a:effectLst/>
              <a:latin typeface="+mn-lt"/>
              <a:ea typeface="+mn-ea"/>
              <a:cs typeface="+mn-cs"/>
            </a:rPr>
            <a:t>+0.3</a:t>
          </a:r>
          <a:r>
            <a:rPr kumimoji="1" lang="ja-JP" altLang="ja-JP" sz="950">
              <a:solidFill>
                <a:schemeClr val="dk1"/>
              </a:solidFill>
              <a:effectLst/>
              <a:latin typeface="+mn-lt"/>
              <a:ea typeface="+mn-ea"/>
              <a:cs typeface="+mn-cs"/>
            </a:rPr>
            <a:t>ポイントとなっている。</a:t>
          </a:r>
          <a:endParaRPr lang="ja-JP" altLang="ja-JP" sz="950">
            <a:effectLst/>
          </a:endParaRPr>
        </a:p>
        <a:p>
          <a:r>
            <a:rPr kumimoji="1" lang="ja-JP" altLang="en-US" sz="950">
              <a:solidFill>
                <a:schemeClr val="dk1"/>
              </a:solidFill>
              <a:effectLst/>
              <a:latin typeface="+mn-lt"/>
              <a:ea typeface="+mn-ea"/>
              <a:cs typeface="+mn-cs"/>
            </a:rPr>
            <a:t>充当可能財源が前年度より減少し、分子を構成する値は減少しているが、それ以上に、分母を構成する標準財政規模が減少し、算入公債費等の額が増加しているため、全体で△</a:t>
          </a:r>
          <a:r>
            <a:rPr kumimoji="1" lang="en-US" altLang="ja-JP" sz="950">
              <a:solidFill>
                <a:schemeClr val="dk1"/>
              </a:solidFill>
              <a:effectLst/>
              <a:latin typeface="+mn-lt"/>
              <a:ea typeface="+mn-ea"/>
              <a:cs typeface="+mn-cs"/>
            </a:rPr>
            <a:t>0.3</a:t>
          </a:r>
          <a:r>
            <a:rPr kumimoji="1" lang="ja-JP" altLang="en-US" sz="950">
              <a:solidFill>
                <a:schemeClr val="dk1"/>
              </a:solidFill>
              <a:effectLst/>
              <a:latin typeface="+mn-lt"/>
              <a:ea typeface="+mn-ea"/>
              <a:cs typeface="+mn-cs"/>
            </a:rPr>
            <a:t>％の改善となった。（分子増加率</a:t>
          </a:r>
          <a:r>
            <a:rPr kumimoji="1" lang="en-US" altLang="ja-JP" sz="950">
              <a:solidFill>
                <a:schemeClr val="dk1"/>
              </a:solidFill>
              <a:effectLst/>
              <a:latin typeface="+mn-lt"/>
              <a:ea typeface="+mn-ea"/>
              <a:cs typeface="+mn-cs"/>
            </a:rPr>
            <a:t>+0.16</a:t>
          </a:r>
          <a:r>
            <a:rPr kumimoji="1" lang="ja-JP" altLang="en-US" sz="950">
              <a:solidFill>
                <a:schemeClr val="dk1"/>
              </a:solidFill>
              <a:effectLst/>
              <a:latin typeface="+mn-lt"/>
              <a:ea typeface="+mn-ea"/>
              <a:cs typeface="+mn-cs"/>
            </a:rPr>
            <a:t>ポイント、分母減少率△</a:t>
          </a:r>
          <a:r>
            <a:rPr kumimoji="1" lang="en-US" altLang="ja-JP" sz="950">
              <a:solidFill>
                <a:schemeClr val="dk1"/>
              </a:solidFill>
              <a:effectLst/>
              <a:latin typeface="+mn-lt"/>
              <a:ea typeface="+mn-ea"/>
              <a:cs typeface="+mn-cs"/>
            </a:rPr>
            <a:t>0.43</a:t>
          </a:r>
          <a:r>
            <a:rPr kumimoji="1" lang="ja-JP" altLang="en-US" sz="950">
              <a:solidFill>
                <a:schemeClr val="dk1"/>
              </a:solidFill>
              <a:effectLst/>
              <a:latin typeface="+mn-lt"/>
              <a:ea typeface="+mn-ea"/>
              <a:cs typeface="+mn-cs"/>
            </a:rPr>
            <a:t>ポイント）</a:t>
          </a:r>
          <a:endParaRPr kumimoji="1" lang="en-US" altLang="ja-JP" sz="950">
            <a:solidFill>
              <a:schemeClr val="dk1"/>
            </a:solidFill>
            <a:effectLst/>
            <a:latin typeface="+mn-lt"/>
            <a:ea typeface="+mn-ea"/>
            <a:cs typeface="+mn-cs"/>
          </a:endParaRPr>
        </a:p>
        <a:p>
          <a:r>
            <a:rPr kumimoji="1" lang="ja-JP" altLang="ja-JP" sz="950">
              <a:solidFill>
                <a:schemeClr val="dk1"/>
              </a:solidFill>
              <a:effectLst/>
              <a:latin typeface="+mn-lt"/>
              <a:ea typeface="+mn-ea"/>
              <a:cs typeface="+mn-cs"/>
            </a:rPr>
            <a:t>現在、分子はマイナスの値になっているが、公共施設の老朽化対策で充当可能基金の減少が見込まれることや、特定財源が減少することなどがあれば、プラスの値に転じる可能性もあるため、財政運営を堅実に行うことが必要である。</a:t>
          </a:r>
          <a:endParaRPr lang="ja-JP" altLang="ja-JP" sz="95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108627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338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80704</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68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108627</xdr:rowOff>
    </xdr:from>
    <xdr:to>
      <xdr:col>81</xdr:col>
      <xdr:colOff>133350</xdr:colOff>
      <xdr:row>21</xdr:row>
      <xdr:rowOff>108627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709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24934</xdr:rowOff>
    </xdr:from>
    <xdr:to>
      <xdr:col>68</xdr:col>
      <xdr:colOff>203200</xdr:colOff>
      <xdr:row>14</xdr:row>
      <xdr:rowOff>126534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136711</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19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1609</xdr:rowOff>
    </xdr:from>
    <xdr:to>
      <xdr:col>64</xdr:col>
      <xdr:colOff>152400</xdr:colOff>
      <xdr:row>14</xdr:row>
      <xdr:rowOff>103209</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113386</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長崎県佐々町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13,962
13,921
32.26
6,439,482
6,041,865
229,758
3,404,289
4,261,640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前年度比</a:t>
          </a:r>
          <a:r>
            <a:rPr kumimoji="1" lang="ja-JP" altLang="en-US" sz="1100">
              <a:solidFill>
                <a:schemeClr val="dk1"/>
              </a:solidFill>
              <a:effectLst/>
              <a:latin typeface="+mn-lt"/>
              <a:ea typeface="+mn-ea"/>
              <a:cs typeface="+mn-cs"/>
            </a:rPr>
            <a:t>変わらずの</a:t>
          </a:r>
          <a:r>
            <a:rPr kumimoji="1" lang="ja-JP" altLang="ja-JP" sz="1100">
              <a:solidFill>
                <a:schemeClr val="dk1"/>
              </a:solidFill>
              <a:effectLst/>
              <a:latin typeface="+mn-lt"/>
              <a:ea typeface="+mn-ea"/>
              <a:cs typeface="+mn-cs"/>
            </a:rPr>
            <a:t>、類似団体比△</a:t>
          </a:r>
          <a:r>
            <a:rPr kumimoji="1" lang="en-US" altLang="ja-JP" sz="1100">
              <a:solidFill>
                <a:schemeClr val="dk1"/>
              </a:solidFill>
              <a:effectLst/>
              <a:latin typeface="+mn-lt"/>
              <a:ea typeface="+mn-ea"/>
              <a:cs typeface="+mn-cs"/>
            </a:rPr>
            <a:t>3.7</a:t>
          </a:r>
          <a:r>
            <a:rPr kumimoji="1" lang="ja-JP" altLang="ja-JP" sz="1100">
              <a:solidFill>
                <a:schemeClr val="dk1"/>
              </a:solidFill>
              <a:effectLst/>
              <a:latin typeface="+mn-lt"/>
              <a:ea typeface="+mn-ea"/>
              <a:cs typeface="+mn-cs"/>
            </a:rPr>
            <a:t>ポイントとなっている。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本町は全国的に見て正規職員数が少ないため、今後は定員適正管理を図りつつ、低い水準を保つ。</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163576</xdr:rowOff>
    </xdr:from>
    <xdr:to>
      <xdr:col>24</xdr:col>
      <xdr:colOff>25400</xdr:colOff>
      <xdr:row>41</xdr:row>
      <xdr:rowOff>133858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92876"/>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78503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163576</xdr:rowOff>
    </xdr:from>
    <xdr:to>
      <xdr:col>24</xdr:col>
      <xdr:colOff>114300</xdr:colOff>
      <xdr:row>34</xdr:row>
      <xdr:rowOff>163576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30988</xdr:rowOff>
    </xdr:from>
    <xdr:to>
      <xdr:col>24</xdr:col>
      <xdr:colOff>25400</xdr:colOff>
      <xdr:row>36</xdr:row>
      <xdr:rowOff>30988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031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121429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93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149352</xdr:rowOff>
    </xdr:from>
    <xdr:to>
      <xdr:col>24</xdr:col>
      <xdr:colOff>76200</xdr:colOff>
      <xdr:row>37</xdr:row>
      <xdr:rowOff>79502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152146</xdr:rowOff>
    </xdr:from>
    <xdr:to>
      <xdr:col>19</xdr:col>
      <xdr:colOff>187325</xdr:colOff>
      <xdr:row>36</xdr:row>
      <xdr:rowOff>30988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15289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135636</xdr:rowOff>
    </xdr:from>
    <xdr:to>
      <xdr:col>20</xdr:col>
      <xdr:colOff>38100</xdr:colOff>
      <xdr:row>37</xdr:row>
      <xdr:rowOff>65786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50563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152146</xdr:rowOff>
    </xdr:from>
    <xdr:to>
      <xdr:col>15</xdr:col>
      <xdr:colOff>98425</xdr:colOff>
      <xdr:row>35</xdr:row>
      <xdr:rowOff>161290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1528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45991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143002</xdr:rowOff>
    </xdr:from>
    <xdr:to>
      <xdr:col>11</xdr:col>
      <xdr:colOff>9525</xdr:colOff>
      <xdr:row>35</xdr:row>
      <xdr:rowOff>161290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1437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117348</xdr:rowOff>
    </xdr:from>
    <xdr:to>
      <xdr:col>11</xdr:col>
      <xdr:colOff>60325</xdr:colOff>
      <xdr:row>37</xdr:row>
      <xdr:rowOff>47498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32275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151638</xdr:rowOff>
    </xdr:from>
    <xdr:to>
      <xdr:col>24</xdr:col>
      <xdr:colOff>76200</xdr:colOff>
      <xdr:row>36</xdr:row>
      <xdr:rowOff>81788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168165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9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151638</xdr:rowOff>
    </xdr:from>
    <xdr:to>
      <xdr:col>20</xdr:col>
      <xdr:colOff>38100</xdr:colOff>
      <xdr:row>36</xdr:row>
      <xdr:rowOff>81788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91965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101346</xdr:rowOff>
    </xdr:from>
    <xdr:to>
      <xdr:col>15</xdr:col>
      <xdr:colOff>149225</xdr:colOff>
      <xdr:row>36</xdr:row>
      <xdr:rowOff>31496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41673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110490</xdr:rowOff>
    </xdr:from>
    <xdr:to>
      <xdr:col>11</xdr:col>
      <xdr:colOff>60325</xdr:colOff>
      <xdr:row>36</xdr:row>
      <xdr:rowOff>40640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50817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92202</xdr:rowOff>
    </xdr:from>
    <xdr:to>
      <xdr:col>6</xdr:col>
      <xdr:colOff>171450</xdr:colOff>
      <xdr:row>36</xdr:row>
      <xdr:rowOff>22352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32529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50">
              <a:solidFill>
                <a:sysClr val="windowText" lastClr="000000"/>
              </a:solidFill>
              <a:effectLst/>
              <a:latin typeface="+mn-lt"/>
              <a:ea typeface="+mn-ea"/>
              <a:cs typeface="+mn-cs"/>
            </a:rPr>
            <a:t>電子計算費ソフトメンテナンス委託料（</a:t>
          </a:r>
          <a:r>
            <a:rPr kumimoji="1" lang="en-US" altLang="ja-JP" sz="950">
              <a:solidFill>
                <a:sysClr val="windowText" lastClr="000000"/>
              </a:solidFill>
              <a:effectLst/>
              <a:latin typeface="+mn-lt"/>
              <a:ea typeface="+mn-ea"/>
              <a:cs typeface="+mn-cs"/>
            </a:rPr>
            <a:t>+32</a:t>
          </a:r>
          <a:r>
            <a:rPr kumimoji="1" lang="ja-JP" altLang="en-US" sz="950">
              <a:solidFill>
                <a:sysClr val="windowText" lastClr="000000"/>
              </a:solidFill>
              <a:effectLst/>
              <a:latin typeface="+mn-lt"/>
              <a:ea typeface="+mn-ea"/>
              <a:cs typeface="+mn-cs"/>
            </a:rPr>
            <a:t>百万円）、機能保全計画策定業務委託料</a:t>
          </a:r>
          <a:r>
            <a:rPr kumimoji="1" lang="ja-JP" altLang="ja-JP" sz="950">
              <a:solidFill>
                <a:sysClr val="windowText" lastClr="000000"/>
              </a:solidFill>
              <a:effectLst/>
              <a:latin typeface="+mn-lt"/>
              <a:ea typeface="+mn-ea"/>
              <a:cs typeface="+mn-cs"/>
            </a:rPr>
            <a:t>（</a:t>
          </a:r>
          <a:r>
            <a:rPr kumimoji="1" lang="en-US" altLang="ja-JP" sz="950">
              <a:solidFill>
                <a:sysClr val="windowText" lastClr="000000"/>
              </a:solidFill>
              <a:effectLst/>
              <a:latin typeface="+mn-lt"/>
              <a:ea typeface="+mn-ea"/>
              <a:cs typeface="+mn-cs"/>
            </a:rPr>
            <a:t>+12</a:t>
          </a:r>
          <a:r>
            <a:rPr kumimoji="1" lang="ja-JP" altLang="ja-JP" sz="950">
              <a:solidFill>
                <a:sysClr val="windowText" lastClr="000000"/>
              </a:solidFill>
              <a:effectLst/>
              <a:latin typeface="+mn-lt"/>
              <a:ea typeface="+mn-ea"/>
              <a:cs typeface="+mn-cs"/>
            </a:rPr>
            <a:t>百万円）</a:t>
          </a:r>
          <a:r>
            <a:rPr kumimoji="1" lang="ja-JP" altLang="en-US" sz="950">
              <a:solidFill>
                <a:sysClr val="windowText" lastClr="000000"/>
              </a:solidFill>
              <a:effectLst/>
              <a:latin typeface="+mn-lt"/>
              <a:ea typeface="+mn-ea"/>
              <a:cs typeface="+mn-cs"/>
            </a:rPr>
            <a:t>、下水道投入施設基本計画策定業務委託料</a:t>
          </a:r>
          <a:r>
            <a:rPr kumimoji="1" lang="ja-JP" altLang="ja-JP" sz="950">
              <a:solidFill>
                <a:sysClr val="windowText" lastClr="000000"/>
              </a:solidFill>
              <a:effectLst/>
              <a:latin typeface="+mn-lt"/>
              <a:ea typeface="+mn-ea"/>
              <a:cs typeface="+mn-cs"/>
            </a:rPr>
            <a:t>（</a:t>
          </a:r>
          <a:r>
            <a:rPr kumimoji="1" lang="en-US" altLang="ja-JP" sz="950">
              <a:solidFill>
                <a:sysClr val="windowText" lastClr="000000"/>
              </a:solidFill>
              <a:effectLst/>
              <a:latin typeface="+mn-lt"/>
              <a:ea typeface="+mn-ea"/>
              <a:cs typeface="+mn-cs"/>
            </a:rPr>
            <a:t>+6</a:t>
          </a:r>
          <a:r>
            <a:rPr kumimoji="1" lang="ja-JP" altLang="ja-JP" sz="950">
              <a:solidFill>
                <a:sysClr val="windowText" lastClr="000000"/>
              </a:solidFill>
              <a:effectLst/>
              <a:latin typeface="+mn-lt"/>
              <a:ea typeface="+mn-ea"/>
              <a:cs typeface="+mn-cs"/>
            </a:rPr>
            <a:t>百万円）</a:t>
          </a:r>
          <a:r>
            <a:rPr kumimoji="1" lang="ja-JP" altLang="en-US" sz="950">
              <a:solidFill>
                <a:sysClr val="windowText" lastClr="000000"/>
              </a:solidFill>
              <a:effectLst/>
              <a:latin typeface="+mn-lt"/>
              <a:ea typeface="+mn-ea"/>
              <a:cs typeface="+mn-cs"/>
            </a:rPr>
            <a:t>、ふるさと納税ポータルサイト使用料</a:t>
          </a:r>
          <a:r>
            <a:rPr kumimoji="1" lang="ja-JP" altLang="ja-JP" sz="950">
              <a:solidFill>
                <a:sysClr val="windowText" lastClr="000000"/>
              </a:solidFill>
              <a:effectLst/>
              <a:latin typeface="+mn-lt"/>
              <a:ea typeface="+mn-ea"/>
              <a:cs typeface="+mn-cs"/>
            </a:rPr>
            <a:t>（</a:t>
          </a:r>
          <a:r>
            <a:rPr kumimoji="1" lang="en-US" altLang="ja-JP" sz="950">
              <a:solidFill>
                <a:sysClr val="windowText" lastClr="000000"/>
              </a:solidFill>
              <a:effectLst/>
              <a:latin typeface="+mn-lt"/>
              <a:ea typeface="+mn-ea"/>
              <a:cs typeface="+mn-cs"/>
            </a:rPr>
            <a:t>+6</a:t>
          </a:r>
          <a:r>
            <a:rPr kumimoji="1" lang="ja-JP" altLang="ja-JP" sz="950">
              <a:solidFill>
                <a:sysClr val="windowText" lastClr="000000"/>
              </a:solidFill>
              <a:effectLst/>
              <a:latin typeface="+mn-lt"/>
              <a:ea typeface="+mn-ea"/>
              <a:cs typeface="+mn-cs"/>
            </a:rPr>
            <a:t>百万円）などの影響により</a:t>
          </a:r>
          <a:r>
            <a:rPr kumimoji="1" lang="ja-JP" altLang="en-US" sz="950">
              <a:solidFill>
                <a:sysClr val="windowText" lastClr="000000"/>
              </a:solidFill>
              <a:effectLst/>
              <a:latin typeface="+mn-lt"/>
              <a:ea typeface="+mn-ea"/>
              <a:cs typeface="+mn-cs"/>
            </a:rPr>
            <a:t>物件費決算額は前年度より増加（</a:t>
          </a:r>
          <a:r>
            <a:rPr kumimoji="1" lang="en-US" altLang="ja-JP" sz="950">
              <a:solidFill>
                <a:sysClr val="windowText" lastClr="000000"/>
              </a:solidFill>
              <a:effectLst/>
              <a:latin typeface="+mn-lt"/>
              <a:ea typeface="+mn-ea"/>
              <a:cs typeface="+mn-cs"/>
            </a:rPr>
            <a:t>+53</a:t>
          </a:r>
          <a:r>
            <a:rPr kumimoji="1" lang="ja-JP" altLang="en-US" sz="950">
              <a:solidFill>
                <a:sysClr val="windowText" lastClr="000000"/>
              </a:solidFill>
              <a:effectLst/>
              <a:latin typeface="+mn-lt"/>
              <a:ea typeface="+mn-ea"/>
              <a:cs typeface="+mn-cs"/>
            </a:rPr>
            <a:t>百万円）しているものの、経常経費充当一般財源等が</a:t>
          </a:r>
          <a:r>
            <a:rPr kumimoji="1" lang="ja-JP" altLang="ja-JP" sz="950">
              <a:solidFill>
                <a:sysClr val="windowText" lastClr="000000"/>
              </a:solidFill>
              <a:effectLst/>
              <a:latin typeface="+mn-lt"/>
              <a:ea typeface="+mn-ea"/>
              <a:cs typeface="+mn-cs"/>
            </a:rPr>
            <a:t>前年度</a:t>
          </a:r>
          <a:r>
            <a:rPr kumimoji="1" lang="ja-JP" altLang="en-US" sz="950">
              <a:solidFill>
                <a:sysClr val="windowText" lastClr="000000"/>
              </a:solidFill>
              <a:effectLst/>
              <a:latin typeface="+mn-lt"/>
              <a:ea typeface="+mn-ea"/>
              <a:cs typeface="+mn-cs"/>
            </a:rPr>
            <a:t>より減少（△</a:t>
          </a:r>
          <a:r>
            <a:rPr kumimoji="1" lang="en-US" altLang="ja-JP" sz="950">
              <a:solidFill>
                <a:sysClr val="windowText" lastClr="000000"/>
              </a:solidFill>
              <a:effectLst/>
              <a:latin typeface="+mn-lt"/>
              <a:ea typeface="+mn-ea"/>
              <a:cs typeface="+mn-cs"/>
            </a:rPr>
            <a:t>12</a:t>
          </a:r>
          <a:r>
            <a:rPr kumimoji="1" lang="ja-JP" altLang="en-US" sz="950">
              <a:solidFill>
                <a:sysClr val="windowText" lastClr="000000"/>
              </a:solidFill>
              <a:effectLst/>
              <a:latin typeface="+mn-lt"/>
              <a:ea typeface="+mn-ea"/>
              <a:cs typeface="+mn-cs"/>
            </a:rPr>
            <a:t>百万円）しており</a:t>
          </a:r>
          <a:r>
            <a:rPr kumimoji="1" lang="ja-JP" altLang="ja-JP" sz="950">
              <a:solidFill>
                <a:sysClr val="windowText" lastClr="000000"/>
              </a:solidFill>
              <a:effectLst/>
              <a:latin typeface="+mn-lt"/>
              <a:ea typeface="+mn-ea"/>
              <a:cs typeface="+mn-cs"/>
            </a:rPr>
            <a:t>単独経常経費</a:t>
          </a:r>
          <a:r>
            <a:rPr kumimoji="1" lang="ja-JP" altLang="en-US" sz="950">
              <a:solidFill>
                <a:sysClr val="windowText" lastClr="000000"/>
              </a:solidFill>
              <a:effectLst/>
              <a:latin typeface="+mn-lt"/>
              <a:ea typeface="+mn-ea"/>
              <a:cs typeface="+mn-cs"/>
            </a:rPr>
            <a:t>が昨年度より抑制され、前年度</a:t>
          </a:r>
          <a:r>
            <a:rPr kumimoji="1" lang="ja-JP" altLang="ja-JP" sz="950">
              <a:solidFill>
                <a:sysClr val="windowText" lastClr="000000"/>
              </a:solidFill>
              <a:effectLst/>
              <a:latin typeface="+mn-lt"/>
              <a:ea typeface="+mn-ea"/>
              <a:cs typeface="+mn-cs"/>
            </a:rPr>
            <a:t>比</a:t>
          </a:r>
          <a:r>
            <a:rPr kumimoji="1" lang="ja-JP" altLang="en-US" sz="950">
              <a:solidFill>
                <a:sysClr val="windowText" lastClr="000000"/>
              </a:solidFill>
              <a:effectLst/>
              <a:latin typeface="+mn-lt"/>
              <a:ea typeface="+mn-ea"/>
              <a:cs typeface="+mn-cs"/>
            </a:rPr>
            <a:t>△</a:t>
          </a:r>
          <a:r>
            <a:rPr kumimoji="1" lang="en-US" altLang="ja-JP" sz="950">
              <a:solidFill>
                <a:sysClr val="windowText" lastClr="000000"/>
              </a:solidFill>
              <a:effectLst/>
              <a:latin typeface="+mn-lt"/>
              <a:ea typeface="+mn-ea"/>
              <a:cs typeface="+mn-cs"/>
            </a:rPr>
            <a:t>0.2</a:t>
          </a:r>
          <a:r>
            <a:rPr kumimoji="1" lang="ja-JP" altLang="ja-JP" sz="950">
              <a:solidFill>
                <a:sysClr val="windowText" lastClr="000000"/>
              </a:solidFill>
              <a:effectLst/>
              <a:latin typeface="+mn-lt"/>
              <a:ea typeface="+mn-ea"/>
              <a:cs typeface="+mn-cs"/>
            </a:rPr>
            <a:t>ポイント、類似団体比＋</a:t>
          </a:r>
          <a:r>
            <a:rPr kumimoji="1" lang="en-US" altLang="ja-JP" sz="950">
              <a:solidFill>
                <a:sysClr val="windowText" lastClr="000000"/>
              </a:solidFill>
              <a:effectLst/>
              <a:latin typeface="+mn-lt"/>
              <a:ea typeface="+mn-ea"/>
              <a:cs typeface="+mn-cs"/>
            </a:rPr>
            <a:t>4.3</a:t>
          </a:r>
          <a:r>
            <a:rPr kumimoji="1" lang="ja-JP" altLang="ja-JP" sz="950">
              <a:solidFill>
                <a:sysClr val="windowText" lastClr="000000"/>
              </a:solidFill>
              <a:effectLst/>
              <a:latin typeface="+mn-lt"/>
              <a:ea typeface="+mn-ea"/>
              <a:cs typeface="+mn-cs"/>
            </a:rPr>
            <a:t>ポイントとなっている。</a:t>
          </a:r>
          <a:endParaRPr lang="ja-JP" altLang="ja-JP" sz="950">
            <a:solidFill>
              <a:sysClr val="windowText" lastClr="000000"/>
            </a:solidFill>
            <a:effectLst/>
          </a:endParaRPr>
        </a:p>
        <a:p>
          <a:r>
            <a:rPr kumimoji="1" lang="ja-JP" altLang="ja-JP" sz="950">
              <a:solidFill>
                <a:sysClr val="windowText" lastClr="000000"/>
              </a:solidFill>
              <a:effectLst/>
              <a:latin typeface="+mn-lt"/>
              <a:ea typeface="+mn-ea"/>
              <a:cs typeface="+mn-cs"/>
            </a:rPr>
            <a:t>近年</a:t>
          </a:r>
          <a:r>
            <a:rPr kumimoji="1" lang="ja-JP" altLang="en-US" sz="950">
              <a:solidFill>
                <a:sysClr val="windowText" lastClr="000000"/>
              </a:solidFill>
              <a:effectLst/>
              <a:latin typeface="+mn-lt"/>
              <a:ea typeface="+mn-ea"/>
              <a:cs typeface="+mn-cs"/>
            </a:rPr>
            <a:t>、類似団体よりも高い水準が続いているため、引き続き</a:t>
          </a:r>
          <a:r>
            <a:rPr kumimoji="1" lang="ja-JP" altLang="ja-JP" sz="950">
              <a:solidFill>
                <a:sysClr val="windowText" lastClr="000000"/>
              </a:solidFill>
              <a:effectLst/>
              <a:latin typeface="+mn-lt"/>
              <a:ea typeface="+mn-ea"/>
              <a:cs typeface="+mn-cs"/>
            </a:rPr>
            <a:t>需用費や委託料などの単独経常経費について経費抑制に努める。</a:t>
          </a:r>
          <a:endParaRPr lang="ja-JP" altLang="ja-JP" sz="950">
            <a:solidFill>
              <a:sysClr val="windowText" lastClr="000000"/>
            </a:solidFill>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39370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511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11447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39370</xdr:rowOff>
    </xdr:from>
    <xdr:to>
      <xdr:col>82</xdr:col>
      <xdr:colOff>196850</xdr:colOff>
      <xdr:row>21</xdr:row>
      <xdr:rowOff>39370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3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31750</xdr:rowOff>
    </xdr:from>
    <xdr:to>
      <xdr:col>82</xdr:col>
      <xdr:colOff>107950</xdr:colOff>
      <xdr:row>19</xdr:row>
      <xdr:rowOff>46990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32893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12717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55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167640</xdr:rowOff>
    </xdr:from>
    <xdr:to>
      <xdr:col>82</xdr:col>
      <xdr:colOff>158750</xdr:colOff>
      <xdr:row>17</xdr:row>
      <xdr:rowOff>97790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142240</xdr:rowOff>
    </xdr:from>
    <xdr:to>
      <xdr:col>78</xdr:col>
      <xdr:colOff>69850</xdr:colOff>
      <xdr:row>19</xdr:row>
      <xdr:rowOff>46990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32283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69867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641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104140</xdr:rowOff>
    </xdr:from>
    <xdr:to>
      <xdr:col>73</xdr:col>
      <xdr:colOff>180975</xdr:colOff>
      <xdr:row>18</xdr:row>
      <xdr:rowOff>142240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31902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99060</xdr:rowOff>
    </xdr:from>
    <xdr:to>
      <xdr:col>74</xdr:col>
      <xdr:colOff>31750</xdr:colOff>
      <xdr:row>17</xdr:row>
      <xdr:rowOff>29210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39387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54610</xdr:rowOff>
    </xdr:from>
    <xdr:to>
      <xdr:col>69</xdr:col>
      <xdr:colOff>92075</xdr:colOff>
      <xdr:row>18</xdr:row>
      <xdr:rowOff>104140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96926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76200</xdr:rowOff>
    </xdr:from>
    <xdr:to>
      <xdr:col>69</xdr:col>
      <xdr:colOff>142875</xdr:colOff>
      <xdr:row>17</xdr:row>
      <xdr:rowOff>6350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16527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60960</xdr:rowOff>
    </xdr:from>
    <xdr:to>
      <xdr:col>65</xdr:col>
      <xdr:colOff>53975</xdr:colOff>
      <xdr:row>16</xdr:row>
      <xdr:rowOff>162560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1287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152400</xdr:rowOff>
    </xdr:from>
    <xdr:to>
      <xdr:col>82</xdr:col>
      <xdr:colOff>158750</xdr:colOff>
      <xdr:row>19</xdr:row>
      <xdr:rowOff>82550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124477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167640</xdr:rowOff>
    </xdr:from>
    <xdr:to>
      <xdr:col>78</xdr:col>
      <xdr:colOff>120650</xdr:colOff>
      <xdr:row>19</xdr:row>
      <xdr:rowOff>97790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82567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34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91440</xdr:rowOff>
    </xdr:from>
    <xdr:to>
      <xdr:col>74</xdr:col>
      <xdr:colOff>31750</xdr:colOff>
      <xdr:row>19</xdr:row>
      <xdr:rowOff>21590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17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6367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26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53340</xdr:rowOff>
    </xdr:from>
    <xdr:to>
      <xdr:col>69</xdr:col>
      <xdr:colOff>142875</xdr:colOff>
      <xdr:row>18</xdr:row>
      <xdr:rowOff>154940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139717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3810</xdr:rowOff>
    </xdr:from>
    <xdr:to>
      <xdr:col>65</xdr:col>
      <xdr:colOff>53975</xdr:colOff>
      <xdr:row>17</xdr:row>
      <xdr:rowOff>105410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90187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前年度比</a:t>
          </a:r>
          <a:r>
            <a:rPr kumimoji="1" lang="en-US" altLang="ja-JP" sz="1000">
              <a:solidFill>
                <a:schemeClr val="dk1"/>
              </a:solidFill>
              <a:effectLst/>
              <a:latin typeface="+mn-lt"/>
              <a:ea typeface="+mn-ea"/>
              <a:cs typeface="+mn-cs"/>
            </a:rPr>
            <a:t>+1.4</a:t>
          </a:r>
          <a:r>
            <a:rPr kumimoji="1" lang="ja-JP" altLang="ja-JP" sz="1000">
              <a:solidFill>
                <a:schemeClr val="dk1"/>
              </a:solidFill>
              <a:effectLst/>
              <a:latin typeface="+mn-lt"/>
              <a:ea typeface="+mn-ea"/>
              <a:cs typeface="+mn-cs"/>
            </a:rPr>
            <a:t>ポイント、類似団体比＋</a:t>
          </a:r>
          <a:r>
            <a:rPr kumimoji="1" lang="en-US" altLang="ja-JP" sz="1000">
              <a:solidFill>
                <a:schemeClr val="dk1"/>
              </a:solidFill>
              <a:effectLst/>
              <a:latin typeface="+mn-lt"/>
              <a:ea typeface="+mn-ea"/>
              <a:cs typeface="+mn-cs"/>
            </a:rPr>
            <a:t>5.8</a:t>
          </a:r>
          <a:r>
            <a:rPr kumimoji="1" lang="ja-JP" altLang="ja-JP" sz="1000">
              <a:solidFill>
                <a:schemeClr val="dk1"/>
              </a:solidFill>
              <a:effectLst/>
              <a:latin typeface="+mn-lt"/>
              <a:ea typeface="+mn-ea"/>
              <a:cs typeface="+mn-cs"/>
            </a:rPr>
            <a:t>ポイントとなっている。</a:t>
          </a:r>
          <a:endParaRPr lang="ja-JP" altLang="ja-JP" sz="1000">
            <a:effectLst/>
          </a:endParaRPr>
        </a:p>
        <a:p>
          <a:r>
            <a:rPr kumimoji="1" lang="ja-JP" altLang="en-US" sz="1000">
              <a:solidFill>
                <a:schemeClr val="dk1"/>
              </a:solidFill>
              <a:effectLst/>
              <a:latin typeface="+mn-lt"/>
              <a:ea typeface="+mn-ea"/>
              <a:cs typeface="+mn-cs"/>
            </a:rPr>
            <a:t>施設型給付費負担金（幼稚園分）（</a:t>
          </a:r>
          <a:r>
            <a:rPr kumimoji="1" lang="en-US" altLang="ja-JP" sz="1000">
              <a:solidFill>
                <a:schemeClr val="dk1"/>
              </a:solidFill>
              <a:effectLst/>
              <a:latin typeface="+mn-lt"/>
              <a:ea typeface="+mn-ea"/>
              <a:cs typeface="+mn-cs"/>
            </a:rPr>
            <a:t>+27</a:t>
          </a:r>
          <a:r>
            <a:rPr kumimoji="1" lang="ja-JP" altLang="en-US" sz="1000">
              <a:solidFill>
                <a:schemeClr val="dk1"/>
              </a:solidFill>
              <a:effectLst/>
              <a:latin typeface="+mn-lt"/>
              <a:ea typeface="+mn-ea"/>
              <a:cs typeface="+mn-cs"/>
            </a:rPr>
            <a:t>百万円）、町外施設型給付費負担金</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+16</a:t>
          </a:r>
          <a:r>
            <a:rPr kumimoji="1" lang="ja-JP" altLang="ja-JP" sz="1000">
              <a:solidFill>
                <a:schemeClr val="dk1"/>
              </a:solidFill>
              <a:effectLst/>
              <a:latin typeface="+mn-lt"/>
              <a:ea typeface="+mn-ea"/>
              <a:cs typeface="+mn-cs"/>
            </a:rPr>
            <a:t>百万円）</a:t>
          </a:r>
          <a:r>
            <a:rPr kumimoji="1" lang="ja-JP" altLang="en-US" sz="1000">
              <a:solidFill>
                <a:schemeClr val="dk1"/>
              </a:solidFill>
              <a:effectLst/>
              <a:latin typeface="+mn-lt"/>
              <a:ea typeface="+mn-ea"/>
              <a:cs typeface="+mn-cs"/>
            </a:rPr>
            <a:t>、障害者自立支援給付費</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+11</a:t>
          </a:r>
          <a:r>
            <a:rPr kumimoji="1" lang="ja-JP" altLang="ja-JP" sz="1000">
              <a:solidFill>
                <a:schemeClr val="dk1"/>
              </a:solidFill>
              <a:effectLst/>
              <a:latin typeface="+mn-lt"/>
              <a:ea typeface="+mn-ea"/>
              <a:cs typeface="+mn-cs"/>
            </a:rPr>
            <a:t>百万円）</a:t>
          </a:r>
          <a:r>
            <a:rPr kumimoji="1" lang="ja-JP" altLang="en-US" sz="1000">
              <a:solidFill>
                <a:schemeClr val="dk1"/>
              </a:solidFill>
              <a:effectLst/>
              <a:latin typeface="+mn-lt"/>
              <a:ea typeface="+mn-ea"/>
              <a:cs typeface="+mn-cs"/>
            </a:rPr>
            <a:t>、福祉医療費助成</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+7</a:t>
          </a:r>
          <a:r>
            <a:rPr kumimoji="1" lang="ja-JP" altLang="ja-JP" sz="1000">
              <a:solidFill>
                <a:schemeClr val="dk1"/>
              </a:solidFill>
              <a:effectLst/>
              <a:latin typeface="+mn-lt"/>
              <a:ea typeface="+mn-ea"/>
              <a:cs typeface="+mn-cs"/>
            </a:rPr>
            <a:t>百万円）</a:t>
          </a:r>
          <a:r>
            <a:rPr kumimoji="1" lang="ja-JP" altLang="en-US" sz="1000">
              <a:solidFill>
                <a:schemeClr val="dk1"/>
              </a:solidFill>
              <a:effectLst/>
              <a:latin typeface="+mn-lt"/>
              <a:ea typeface="+mn-ea"/>
              <a:cs typeface="+mn-cs"/>
            </a:rPr>
            <a:t>、障害者通所給付費</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+6</a:t>
          </a:r>
          <a:r>
            <a:rPr kumimoji="1" lang="ja-JP" altLang="ja-JP" sz="1000">
              <a:solidFill>
                <a:schemeClr val="dk1"/>
              </a:solidFill>
              <a:effectLst/>
              <a:latin typeface="+mn-lt"/>
              <a:ea typeface="+mn-ea"/>
              <a:cs typeface="+mn-cs"/>
            </a:rPr>
            <a:t>百万円）</a:t>
          </a:r>
          <a:r>
            <a:rPr kumimoji="1" lang="ja-JP" altLang="en-US" sz="1000">
              <a:solidFill>
                <a:schemeClr val="dk1"/>
              </a:solidFill>
              <a:effectLst/>
              <a:latin typeface="+mn-lt"/>
              <a:ea typeface="+mn-ea"/>
              <a:cs typeface="+mn-cs"/>
            </a:rPr>
            <a:t>などの増加が要因となっている。</a:t>
          </a:r>
          <a:endParaRPr kumimoji="1" lang="en-US" altLang="ja-JP" sz="1000">
            <a:solidFill>
              <a:schemeClr val="dk1"/>
            </a:solidFill>
            <a:effectLst/>
            <a:latin typeface="+mn-lt"/>
            <a:ea typeface="+mn-ea"/>
            <a:cs typeface="+mn-cs"/>
          </a:endParaRPr>
        </a:p>
        <a:p>
          <a:r>
            <a:rPr kumimoji="1" lang="ja-JP" altLang="en-US" sz="1000">
              <a:solidFill>
                <a:schemeClr val="dk1"/>
              </a:solidFill>
              <a:effectLst/>
              <a:latin typeface="+mn-lt"/>
              <a:ea typeface="+mn-ea"/>
              <a:cs typeface="+mn-cs"/>
            </a:rPr>
            <a:t>各</a:t>
          </a:r>
          <a:r>
            <a:rPr kumimoji="1" lang="ja-JP" altLang="ja-JP" sz="1000">
              <a:solidFill>
                <a:schemeClr val="dk1"/>
              </a:solidFill>
              <a:effectLst/>
              <a:latin typeface="+mn-lt"/>
              <a:ea typeface="+mn-ea"/>
              <a:cs typeface="+mn-cs"/>
            </a:rPr>
            <a:t>給付費負担金や給付費の増による扶助費増が続いているが、これら扶助費の抑制は困難であると考えるため、他の経常経費の抑制に努め、財政圧迫に歯止めをかける。</a:t>
          </a:r>
          <a:endParaRPr lang="ja-JP" altLang="ja-JP" sz="10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63500</xdr:rowOff>
    </xdr:from>
    <xdr:to>
      <xdr:col>24</xdr:col>
      <xdr:colOff>25400</xdr:colOff>
      <xdr:row>62</xdr:row>
      <xdr:rowOff>25400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3218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149877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63500</xdr:rowOff>
    </xdr:from>
    <xdr:to>
      <xdr:col>24</xdr:col>
      <xdr:colOff>114300</xdr:colOff>
      <xdr:row>54</xdr:row>
      <xdr:rowOff>63500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32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61</xdr:row>
      <xdr:rowOff>19050</xdr:rowOff>
    </xdr:from>
    <xdr:to>
      <xdr:col>24</xdr:col>
      <xdr:colOff>25400</xdr:colOff>
      <xdr:row>62</xdr:row>
      <xdr:rowOff>25400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104775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111777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95250</xdr:rowOff>
    </xdr:from>
    <xdr:to>
      <xdr:col>24</xdr:col>
      <xdr:colOff>76200</xdr:colOff>
      <xdr:row>58</xdr:row>
      <xdr:rowOff>25400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61</xdr:row>
      <xdr:rowOff>19050</xdr:rowOff>
    </xdr:from>
    <xdr:to>
      <xdr:col>19</xdr:col>
      <xdr:colOff>187325</xdr:colOff>
      <xdr:row>61</xdr:row>
      <xdr:rowOff>82550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10477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95250</xdr:rowOff>
    </xdr:from>
    <xdr:to>
      <xdr:col>20</xdr:col>
      <xdr:colOff>38100</xdr:colOff>
      <xdr:row>58</xdr:row>
      <xdr:rowOff>25400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35577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63500</xdr:rowOff>
    </xdr:from>
    <xdr:to>
      <xdr:col>15</xdr:col>
      <xdr:colOff>98425</xdr:colOff>
      <xdr:row>61</xdr:row>
      <xdr:rowOff>82550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103505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57150</xdr:rowOff>
    </xdr:from>
    <xdr:to>
      <xdr:col>15</xdr:col>
      <xdr:colOff>149225</xdr:colOff>
      <xdr:row>57</xdr:row>
      <xdr:rowOff>158750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168927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57150</xdr:rowOff>
    </xdr:from>
    <xdr:to>
      <xdr:col>11</xdr:col>
      <xdr:colOff>9525</xdr:colOff>
      <xdr:row>60</xdr:row>
      <xdr:rowOff>63500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101727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41927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61</xdr:row>
      <xdr:rowOff>146050</xdr:rowOff>
    </xdr:from>
    <xdr:to>
      <xdr:col>24</xdr:col>
      <xdr:colOff>76200</xdr:colOff>
      <xdr:row>62</xdr:row>
      <xdr:rowOff>76200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1060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61</xdr:row>
      <xdr:rowOff>54627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139700</xdr:rowOff>
    </xdr:from>
    <xdr:to>
      <xdr:col>20</xdr:col>
      <xdr:colOff>38100</xdr:colOff>
      <xdr:row>61</xdr:row>
      <xdr:rowOff>69850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54627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1051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61</xdr:row>
      <xdr:rowOff>31750</xdr:rowOff>
    </xdr:from>
    <xdr:to>
      <xdr:col>15</xdr:col>
      <xdr:colOff>149225</xdr:colOff>
      <xdr:row>61</xdr:row>
      <xdr:rowOff>133350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1049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118127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12700</xdr:rowOff>
    </xdr:from>
    <xdr:to>
      <xdr:col>11</xdr:col>
      <xdr:colOff>60325</xdr:colOff>
      <xdr:row>60</xdr:row>
      <xdr:rowOff>114300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1029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99077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6350</xdr:rowOff>
    </xdr:from>
    <xdr:to>
      <xdr:col>6</xdr:col>
      <xdr:colOff>171450</xdr:colOff>
      <xdr:row>59</xdr:row>
      <xdr:rowOff>107950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92727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1020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50">
              <a:solidFill>
                <a:schemeClr val="dk1"/>
              </a:solidFill>
              <a:effectLst/>
              <a:latin typeface="+mn-lt"/>
              <a:ea typeface="+mn-ea"/>
              <a:cs typeface="+mn-cs"/>
            </a:rPr>
            <a:t>後期高齢者医療療養給付費負担金</a:t>
          </a:r>
          <a:r>
            <a:rPr kumimoji="1" lang="ja-JP" altLang="ja-JP" sz="950">
              <a:solidFill>
                <a:schemeClr val="dk1"/>
              </a:solidFill>
              <a:effectLst/>
              <a:latin typeface="+mn-lt"/>
              <a:ea typeface="+mn-ea"/>
              <a:cs typeface="+mn-cs"/>
            </a:rPr>
            <a:t>（</a:t>
          </a:r>
          <a:r>
            <a:rPr kumimoji="1" lang="en-US" altLang="ja-JP" sz="950">
              <a:solidFill>
                <a:schemeClr val="dk1"/>
              </a:solidFill>
              <a:effectLst/>
              <a:latin typeface="+mn-lt"/>
              <a:ea typeface="+mn-ea"/>
              <a:cs typeface="+mn-cs"/>
            </a:rPr>
            <a:t>+10</a:t>
          </a:r>
          <a:r>
            <a:rPr kumimoji="1" lang="ja-JP" altLang="ja-JP" sz="950">
              <a:solidFill>
                <a:schemeClr val="dk1"/>
              </a:solidFill>
              <a:effectLst/>
              <a:latin typeface="+mn-lt"/>
              <a:ea typeface="+mn-ea"/>
              <a:cs typeface="+mn-cs"/>
            </a:rPr>
            <a:t>百万円）</a:t>
          </a:r>
          <a:r>
            <a:rPr kumimoji="1" lang="ja-JP" altLang="en-US" sz="950">
              <a:solidFill>
                <a:schemeClr val="dk1"/>
              </a:solidFill>
              <a:effectLst/>
              <a:latin typeface="+mn-lt"/>
              <a:ea typeface="+mn-ea"/>
              <a:cs typeface="+mn-cs"/>
            </a:rPr>
            <a:t>、公共下水道事業特別会計繰出金</a:t>
          </a:r>
          <a:r>
            <a:rPr kumimoji="1" lang="ja-JP" altLang="ja-JP" sz="950">
              <a:solidFill>
                <a:schemeClr val="dk1"/>
              </a:solidFill>
              <a:effectLst/>
              <a:latin typeface="+mn-lt"/>
              <a:ea typeface="+mn-ea"/>
              <a:cs typeface="+mn-cs"/>
            </a:rPr>
            <a:t>（</a:t>
          </a:r>
          <a:r>
            <a:rPr kumimoji="1" lang="en-US" altLang="ja-JP" sz="950">
              <a:solidFill>
                <a:schemeClr val="dk1"/>
              </a:solidFill>
              <a:effectLst/>
              <a:latin typeface="+mn-lt"/>
              <a:ea typeface="+mn-ea"/>
              <a:cs typeface="+mn-cs"/>
            </a:rPr>
            <a:t>+10</a:t>
          </a:r>
          <a:r>
            <a:rPr kumimoji="1" lang="ja-JP" altLang="ja-JP" sz="950">
              <a:solidFill>
                <a:schemeClr val="dk1"/>
              </a:solidFill>
              <a:effectLst/>
              <a:latin typeface="+mn-lt"/>
              <a:ea typeface="+mn-ea"/>
              <a:cs typeface="+mn-cs"/>
            </a:rPr>
            <a:t>百万円）</a:t>
          </a:r>
          <a:r>
            <a:rPr kumimoji="1" lang="ja-JP" altLang="en-US" sz="950">
              <a:solidFill>
                <a:schemeClr val="dk1"/>
              </a:solidFill>
              <a:effectLst/>
              <a:latin typeface="+mn-lt"/>
              <a:ea typeface="+mn-ea"/>
              <a:cs typeface="+mn-cs"/>
            </a:rPr>
            <a:t>、農業集落排水事業特別会計繰出金</a:t>
          </a:r>
          <a:r>
            <a:rPr kumimoji="1" lang="ja-JP" altLang="ja-JP" sz="950">
              <a:solidFill>
                <a:schemeClr val="dk1"/>
              </a:solidFill>
              <a:effectLst/>
              <a:latin typeface="+mn-lt"/>
              <a:ea typeface="+mn-ea"/>
              <a:cs typeface="+mn-cs"/>
            </a:rPr>
            <a:t>（</a:t>
          </a:r>
          <a:r>
            <a:rPr kumimoji="1" lang="en-US" altLang="ja-JP" sz="950">
              <a:solidFill>
                <a:schemeClr val="dk1"/>
              </a:solidFill>
              <a:effectLst/>
              <a:latin typeface="+mn-lt"/>
              <a:ea typeface="+mn-ea"/>
              <a:cs typeface="+mn-cs"/>
            </a:rPr>
            <a:t>+9</a:t>
          </a:r>
          <a:r>
            <a:rPr kumimoji="1" lang="ja-JP" altLang="ja-JP" sz="950">
              <a:solidFill>
                <a:schemeClr val="dk1"/>
              </a:solidFill>
              <a:effectLst/>
              <a:latin typeface="+mn-lt"/>
              <a:ea typeface="+mn-ea"/>
              <a:cs typeface="+mn-cs"/>
            </a:rPr>
            <a:t>百万円）</a:t>
          </a:r>
          <a:r>
            <a:rPr kumimoji="1" lang="ja-JP" altLang="en-US" sz="950">
              <a:solidFill>
                <a:schemeClr val="dk1"/>
              </a:solidFill>
              <a:effectLst/>
              <a:latin typeface="+mn-lt"/>
              <a:ea typeface="+mn-ea"/>
              <a:cs typeface="+mn-cs"/>
            </a:rPr>
            <a:t>、介護保険特別会計繰出金</a:t>
          </a:r>
          <a:r>
            <a:rPr kumimoji="1" lang="en-US" altLang="ja-JP" sz="950">
              <a:solidFill>
                <a:schemeClr val="dk1"/>
              </a:solidFill>
              <a:effectLst/>
              <a:latin typeface="+mn-lt"/>
              <a:ea typeface="+mn-ea"/>
              <a:cs typeface="+mn-cs"/>
            </a:rPr>
            <a:t>(</a:t>
          </a:r>
          <a:r>
            <a:rPr kumimoji="1" lang="ja-JP" altLang="en-US" sz="950">
              <a:solidFill>
                <a:schemeClr val="dk1"/>
              </a:solidFill>
              <a:effectLst/>
              <a:latin typeface="+mn-lt"/>
              <a:ea typeface="+mn-ea"/>
              <a:cs typeface="+mn-cs"/>
            </a:rPr>
            <a:t>保険事業勘定</a:t>
          </a:r>
          <a:r>
            <a:rPr kumimoji="1" lang="en-US" altLang="ja-JP" sz="950">
              <a:solidFill>
                <a:schemeClr val="dk1"/>
              </a:solidFill>
              <a:effectLst/>
              <a:latin typeface="+mn-lt"/>
              <a:ea typeface="+mn-ea"/>
              <a:cs typeface="+mn-cs"/>
            </a:rPr>
            <a:t>)</a:t>
          </a:r>
          <a:r>
            <a:rPr kumimoji="1" lang="ja-JP" altLang="ja-JP" sz="950">
              <a:solidFill>
                <a:schemeClr val="dk1"/>
              </a:solidFill>
              <a:effectLst/>
              <a:latin typeface="+mn-lt"/>
              <a:ea typeface="+mn-ea"/>
              <a:cs typeface="+mn-cs"/>
            </a:rPr>
            <a:t>（</a:t>
          </a:r>
          <a:r>
            <a:rPr kumimoji="1" lang="en-US" altLang="ja-JP" sz="950">
              <a:solidFill>
                <a:schemeClr val="dk1"/>
              </a:solidFill>
              <a:effectLst/>
              <a:latin typeface="+mn-lt"/>
              <a:ea typeface="+mn-ea"/>
              <a:cs typeface="+mn-cs"/>
            </a:rPr>
            <a:t>+6</a:t>
          </a:r>
          <a:r>
            <a:rPr kumimoji="1" lang="ja-JP" altLang="ja-JP" sz="950">
              <a:solidFill>
                <a:schemeClr val="dk1"/>
              </a:solidFill>
              <a:effectLst/>
              <a:latin typeface="+mn-lt"/>
              <a:ea typeface="+mn-ea"/>
              <a:cs typeface="+mn-cs"/>
            </a:rPr>
            <a:t>百万円）</a:t>
          </a:r>
          <a:r>
            <a:rPr kumimoji="1" lang="ja-JP" altLang="en-US" sz="950">
              <a:solidFill>
                <a:schemeClr val="dk1"/>
              </a:solidFill>
              <a:effectLst/>
              <a:latin typeface="+mn-lt"/>
              <a:ea typeface="+mn-ea"/>
              <a:cs typeface="+mn-cs"/>
            </a:rPr>
            <a:t>、後期高齢者医療特別会計繰出金</a:t>
          </a:r>
          <a:r>
            <a:rPr kumimoji="1" lang="ja-JP" altLang="ja-JP" sz="950">
              <a:solidFill>
                <a:schemeClr val="dk1"/>
              </a:solidFill>
              <a:effectLst/>
              <a:latin typeface="+mn-lt"/>
              <a:ea typeface="+mn-ea"/>
              <a:cs typeface="+mn-cs"/>
            </a:rPr>
            <a:t>（</a:t>
          </a:r>
          <a:r>
            <a:rPr kumimoji="1" lang="en-US" altLang="ja-JP" sz="950">
              <a:solidFill>
                <a:schemeClr val="dk1"/>
              </a:solidFill>
              <a:effectLst/>
              <a:latin typeface="+mn-lt"/>
              <a:ea typeface="+mn-ea"/>
              <a:cs typeface="+mn-cs"/>
            </a:rPr>
            <a:t>+5</a:t>
          </a:r>
          <a:r>
            <a:rPr kumimoji="1" lang="ja-JP" altLang="ja-JP" sz="950">
              <a:solidFill>
                <a:schemeClr val="dk1"/>
              </a:solidFill>
              <a:effectLst/>
              <a:latin typeface="+mn-lt"/>
              <a:ea typeface="+mn-ea"/>
              <a:cs typeface="+mn-cs"/>
            </a:rPr>
            <a:t>百万円）などの影響により</a:t>
          </a:r>
          <a:r>
            <a:rPr kumimoji="1" lang="ja-JP" altLang="en-US" sz="950">
              <a:solidFill>
                <a:schemeClr val="dk1"/>
              </a:solidFill>
              <a:effectLst/>
              <a:latin typeface="+mn-lt"/>
              <a:ea typeface="+mn-ea"/>
              <a:cs typeface="+mn-cs"/>
            </a:rPr>
            <a:t>繰出金</a:t>
          </a:r>
          <a:r>
            <a:rPr kumimoji="1" lang="ja-JP" altLang="ja-JP" sz="950">
              <a:solidFill>
                <a:schemeClr val="dk1"/>
              </a:solidFill>
              <a:effectLst/>
              <a:latin typeface="+mn-lt"/>
              <a:ea typeface="+mn-ea"/>
              <a:cs typeface="+mn-cs"/>
            </a:rPr>
            <a:t>決算額は前年度より増加（</a:t>
          </a:r>
          <a:r>
            <a:rPr kumimoji="1" lang="en-US" altLang="ja-JP" sz="950">
              <a:solidFill>
                <a:schemeClr val="dk1"/>
              </a:solidFill>
              <a:effectLst/>
              <a:latin typeface="+mn-lt"/>
              <a:ea typeface="+mn-ea"/>
              <a:cs typeface="+mn-cs"/>
            </a:rPr>
            <a:t>+33</a:t>
          </a:r>
          <a:r>
            <a:rPr kumimoji="1" lang="ja-JP" altLang="ja-JP" sz="950">
              <a:solidFill>
                <a:schemeClr val="dk1"/>
              </a:solidFill>
              <a:effectLst/>
              <a:latin typeface="+mn-lt"/>
              <a:ea typeface="+mn-ea"/>
              <a:cs typeface="+mn-cs"/>
            </a:rPr>
            <a:t>百万円）してい</a:t>
          </a:r>
          <a:r>
            <a:rPr kumimoji="1" lang="ja-JP" altLang="en-US" sz="950">
              <a:solidFill>
                <a:schemeClr val="dk1"/>
              </a:solidFill>
              <a:effectLst/>
              <a:latin typeface="+mn-lt"/>
              <a:ea typeface="+mn-ea"/>
              <a:cs typeface="+mn-cs"/>
            </a:rPr>
            <a:t>ること</a:t>
          </a:r>
          <a:r>
            <a:rPr kumimoji="1" lang="ja-JP" altLang="ja-JP" sz="950">
              <a:solidFill>
                <a:schemeClr val="dk1"/>
              </a:solidFill>
              <a:effectLst/>
              <a:latin typeface="+mn-lt"/>
              <a:ea typeface="+mn-ea"/>
              <a:cs typeface="+mn-cs"/>
            </a:rPr>
            <a:t>が要因とな</a:t>
          </a:r>
          <a:r>
            <a:rPr kumimoji="1" lang="ja-JP" altLang="en-US" sz="950">
              <a:solidFill>
                <a:schemeClr val="dk1"/>
              </a:solidFill>
              <a:effectLst/>
              <a:latin typeface="+mn-lt"/>
              <a:ea typeface="+mn-ea"/>
              <a:cs typeface="+mn-cs"/>
            </a:rPr>
            <a:t>り、</a:t>
          </a:r>
          <a:r>
            <a:rPr kumimoji="1" lang="ja-JP" altLang="ja-JP" sz="950">
              <a:solidFill>
                <a:schemeClr val="dk1"/>
              </a:solidFill>
              <a:effectLst/>
              <a:latin typeface="+mn-lt"/>
              <a:ea typeface="+mn-ea"/>
              <a:cs typeface="+mn-cs"/>
            </a:rPr>
            <a:t>前年度比</a:t>
          </a:r>
          <a:r>
            <a:rPr kumimoji="1" lang="en-US" altLang="ja-JP" sz="950">
              <a:solidFill>
                <a:schemeClr val="dk1"/>
              </a:solidFill>
              <a:effectLst/>
              <a:latin typeface="+mn-lt"/>
              <a:ea typeface="+mn-ea"/>
              <a:cs typeface="+mn-cs"/>
            </a:rPr>
            <a:t>+0.6</a:t>
          </a:r>
          <a:r>
            <a:rPr kumimoji="1" lang="ja-JP" altLang="ja-JP" sz="950">
              <a:solidFill>
                <a:schemeClr val="dk1"/>
              </a:solidFill>
              <a:effectLst/>
              <a:latin typeface="+mn-lt"/>
              <a:ea typeface="+mn-ea"/>
              <a:cs typeface="+mn-cs"/>
            </a:rPr>
            <a:t>ポイント、類似団体比</a:t>
          </a:r>
          <a:r>
            <a:rPr kumimoji="1" lang="en-US" altLang="ja-JP" sz="950">
              <a:solidFill>
                <a:schemeClr val="dk1"/>
              </a:solidFill>
              <a:effectLst/>
              <a:latin typeface="+mn-lt"/>
              <a:ea typeface="+mn-ea"/>
              <a:cs typeface="+mn-cs"/>
            </a:rPr>
            <a:t>+3.3</a:t>
          </a:r>
          <a:r>
            <a:rPr kumimoji="1" lang="ja-JP" altLang="ja-JP" sz="950">
              <a:solidFill>
                <a:schemeClr val="dk1"/>
              </a:solidFill>
              <a:effectLst/>
              <a:latin typeface="+mn-lt"/>
              <a:ea typeface="+mn-ea"/>
              <a:cs typeface="+mn-cs"/>
            </a:rPr>
            <a:t>ポイントとなっている。</a:t>
          </a:r>
          <a:endParaRPr lang="ja-JP" altLang="ja-JP" sz="950">
            <a:effectLst/>
          </a:endParaRPr>
        </a:p>
        <a:p>
          <a:pPr eaLnBrk="1" fontAlgn="auto" latinLnBrk="0" hangingPunct="1"/>
          <a:r>
            <a:rPr kumimoji="1" lang="ja-JP" altLang="ja-JP" sz="950">
              <a:solidFill>
                <a:schemeClr val="dk1"/>
              </a:solidFill>
              <a:effectLst/>
              <a:latin typeface="+mn-lt"/>
              <a:ea typeface="+mn-ea"/>
              <a:cs typeface="+mn-cs"/>
            </a:rPr>
            <a:t>類似団体に比べ</a:t>
          </a:r>
          <a:r>
            <a:rPr kumimoji="1" lang="ja-JP" altLang="en-US" sz="950">
              <a:solidFill>
                <a:schemeClr val="dk1"/>
              </a:solidFill>
              <a:effectLst/>
              <a:latin typeface="+mn-lt"/>
              <a:ea typeface="+mn-ea"/>
              <a:cs typeface="+mn-cs"/>
            </a:rPr>
            <a:t>依然として</a:t>
          </a:r>
          <a:r>
            <a:rPr kumimoji="1" lang="ja-JP" altLang="ja-JP" sz="950">
              <a:solidFill>
                <a:schemeClr val="dk1"/>
              </a:solidFill>
              <a:effectLst/>
              <a:latin typeface="+mn-lt"/>
              <a:ea typeface="+mn-ea"/>
              <a:cs typeface="+mn-cs"/>
            </a:rPr>
            <a:t>高い水準</a:t>
          </a:r>
          <a:r>
            <a:rPr kumimoji="1" lang="ja-JP" altLang="en-US" sz="950">
              <a:solidFill>
                <a:schemeClr val="dk1"/>
              </a:solidFill>
              <a:effectLst/>
              <a:latin typeface="+mn-lt"/>
              <a:ea typeface="+mn-ea"/>
              <a:cs typeface="+mn-cs"/>
            </a:rPr>
            <a:t>にあり、</a:t>
          </a:r>
          <a:r>
            <a:rPr kumimoji="1" lang="ja-JP" altLang="ja-JP" sz="950">
              <a:solidFill>
                <a:schemeClr val="dk1"/>
              </a:solidFill>
              <a:effectLst/>
              <a:latin typeface="+mn-lt"/>
              <a:ea typeface="+mn-ea"/>
              <a:cs typeface="+mn-cs"/>
            </a:rPr>
            <a:t>今後は特別会計への繰出金の抑制を図るために各特別会計の適正な事業運営に努める必要がある。</a:t>
          </a:r>
          <a:endParaRPr lang="ja-JP" altLang="ja-JP" sz="950">
            <a:effectLst/>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153126</xdr:rowOff>
    </xdr:from>
    <xdr:to>
      <xdr:col>82</xdr:col>
      <xdr:colOff>107950</xdr:colOff>
      <xdr:row>59</xdr:row>
      <xdr:rowOff>20865</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10097226"/>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113954</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715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97427</xdr:rowOff>
    </xdr:from>
    <xdr:to>
      <xdr:col>82</xdr:col>
      <xdr:colOff>158750</xdr:colOff>
      <xdr:row>58</xdr:row>
      <xdr:rowOff>27577</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133531</xdr:rowOff>
    </xdr:from>
    <xdr:to>
      <xdr:col>78</xdr:col>
      <xdr:colOff>69850</xdr:colOff>
      <xdr:row>58</xdr:row>
      <xdr:rowOff>153126</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1007763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117022</xdr:rowOff>
    </xdr:from>
    <xdr:to>
      <xdr:col>78</xdr:col>
      <xdr:colOff>120650</xdr:colOff>
      <xdr:row>58</xdr:row>
      <xdr:rowOff>47172</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57349</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658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127000</xdr:rowOff>
    </xdr:from>
    <xdr:to>
      <xdr:col>73</xdr:col>
      <xdr:colOff>180975</xdr:colOff>
      <xdr:row>58</xdr:row>
      <xdr:rowOff>133531</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1007110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103959</xdr:rowOff>
    </xdr:from>
    <xdr:to>
      <xdr:col>74</xdr:col>
      <xdr:colOff>31750</xdr:colOff>
      <xdr:row>58</xdr:row>
      <xdr:rowOff>34109</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7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44286</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64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127000</xdr:rowOff>
    </xdr:from>
    <xdr:to>
      <xdr:col>69</xdr:col>
      <xdr:colOff>92075</xdr:colOff>
      <xdr:row>59</xdr:row>
      <xdr:rowOff>7801</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1007110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84365</xdr:rowOff>
    </xdr:from>
    <xdr:to>
      <xdr:col>69</xdr:col>
      <xdr:colOff>142875</xdr:colOff>
      <xdr:row>58</xdr:row>
      <xdr:rowOff>14515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24692</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57349</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141515</xdr:rowOff>
    </xdr:from>
    <xdr:to>
      <xdr:col>82</xdr:col>
      <xdr:colOff>158750</xdr:colOff>
      <xdr:row>59</xdr:row>
      <xdr:rowOff>71665</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113592</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102326</xdr:rowOff>
    </xdr:from>
    <xdr:to>
      <xdr:col>78</xdr:col>
      <xdr:colOff>120650</xdr:colOff>
      <xdr:row>59</xdr:row>
      <xdr:rowOff>32476</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1004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17253</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10132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82731</xdr:rowOff>
    </xdr:from>
    <xdr:to>
      <xdr:col>74</xdr:col>
      <xdr:colOff>31750</xdr:colOff>
      <xdr:row>59</xdr:row>
      <xdr:rowOff>12881</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1002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169108</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1011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76200</xdr:rowOff>
    </xdr:from>
    <xdr:to>
      <xdr:col>69</xdr:col>
      <xdr:colOff>142875</xdr:colOff>
      <xdr:row>59</xdr:row>
      <xdr:rowOff>6350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162577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128451</xdr:rowOff>
    </xdr:from>
    <xdr:to>
      <xdr:col>65</xdr:col>
      <xdr:colOff>53975</xdr:colOff>
      <xdr:row>59</xdr:row>
      <xdr:rowOff>58601</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1007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43378</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1015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dk1"/>
              </a:solidFill>
              <a:effectLst/>
              <a:latin typeface="+mn-lt"/>
              <a:ea typeface="+mn-ea"/>
              <a:cs typeface="+mn-cs"/>
            </a:rPr>
            <a:t>ふるさと納税</a:t>
          </a:r>
          <a:r>
            <a:rPr kumimoji="1" lang="ja-JP" altLang="en-US" sz="1050">
              <a:solidFill>
                <a:schemeClr val="dk1"/>
              </a:solidFill>
              <a:effectLst/>
              <a:latin typeface="+mn-lt"/>
              <a:ea typeface="+mn-ea"/>
              <a:cs typeface="+mn-cs"/>
            </a:rPr>
            <a:t>報償費</a:t>
          </a:r>
          <a:r>
            <a:rPr kumimoji="1" lang="ja-JP" altLang="ja-JP" sz="1050">
              <a:solidFill>
                <a:schemeClr val="dk1"/>
              </a:solidFill>
              <a:effectLst/>
              <a:latin typeface="+mn-lt"/>
              <a:ea typeface="+mn-ea"/>
              <a:cs typeface="+mn-cs"/>
            </a:rPr>
            <a:t>（</a:t>
          </a:r>
          <a:r>
            <a:rPr kumimoji="1" lang="en-US" altLang="ja-JP" sz="1050">
              <a:solidFill>
                <a:schemeClr val="dk1"/>
              </a:solidFill>
              <a:effectLst/>
              <a:latin typeface="+mn-lt"/>
              <a:ea typeface="+mn-ea"/>
              <a:cs typeface="+mn-cs"/>
            </a:rPr>
            <a:t>+42</a:t>
          </a:r>
          <a:r>
            <a:rPr kumimoji="1" lang="ja-JP" altLang="ja-JP" sz="1050">
              <a:solidFill>
                <a:schemeClr val="dk1"/>
              </a:solidFill>
              <a:effectLst/>
              <a:latin typeface="+mn-lt"/>
              <a:ea typeface="+mn-ea"/>
              <a:cs typeface="+mn-cs"/>
            </a:rPr>
            <a:t>百万円）などの影響により</a:t>
          </a:r>
          <a:r>
            <a:rPr kumimoji="1" lang="ja-JP" altLang="en-US" sz="1050">
              <a:solidFill>
                <a:schemeClr val="dk1"/>
              </a:solidFill>
              <a:effectLst/>
              <a:latin typeface="+mn-lt"/>
              <a:ea typeface="+mn-ea"/>
              <a:cs typeface="+mn-cs"/>
            </a:rPr>
            <a:t>補助</a:t>
          </a:r>
          <a:r>
            <a:rPr kumimoji="1" lang="ja-JP" altLang="ja-JP" sz="1050">
              <a:solidFill>
                <a:schemeClr val="dk1"/>
              </a:solidFill>
              <a:effectLst/>
              <a:latin typeface="+mn-lt"/>
              <a:ea typeface="+mn-ea"/>
              <a:cs typeface="+mn-cs"/>
            </a:rPr>
            <a:t>費決算額は前年度より増加（</a:t>
          </a:r>
          <a:r>
            <a:rPr kumimoji="1" lang="en-US" altLang="ja-JP" sz="1050">
              <a:solidFill>
                <a:schemeClr val="dk1"/>
              </a:solidFill>
              <a:effectLst/>
              <a:latin typeface="+mn-lt"/>
              <a:ea typeface="+mn-ea"/>
              <a:cs typeface="+mn-cs"/>
            </a:rPr>
            <a:t>+19</a:t>
          </a:r>
          <a:r>
            <a:rPr kumimoji="1" lang="ja-JP" altLang="ja-JP" sz="1050">
              <a:solidFill>
                <a:schemeClr val="dk1"/>
              </a:solidFill>
              <a:effectLst/>
              <a:latin typeface="+mn-lt"/>
              <a:ea typeface="+mn-ea"/>
              <a:cs typeface="+mn-cs"/>
            </a:rPr>
            <a:t>百万円）しているものの、経常経費充当一般財源等が前年度より減少（△</a:t>
          </a:r>
          <a:r>
            <a:rPr kumimoji="1" lang="en-US" altLang="ja-JP" sz="1050">
              <a:solidFill>
                <a:schemeClr val="dk1"/>
              </a:solidFill>
              <a:effectLst/>
              <a:latin typeface="+mn-lt"/>
              <a:ea typeface="+mn-ea"/>
              <a:cs typeface="+mn-cs"/>
            </a:rPr>
            <a:t>7</a:t>
          </a:r>
          <a:r>
            <a:rPr kumimoji="1" lang="ja-JP" altLang="ja-JP" sz="1050">
              <a:solidFill>
                <a:schemeClr val="dk1"/>
              </a:solidFill>
              <a:effectLst/>
              <a:latin typeface="+mn-lt"/>
              <a:ea typeface="+mn-ea"/>
              <a:cs typeface="+mn-cs"/>
            </a:rPr>
            <a:t>百万円）しており単独経常経費が昨年度より抑制され、前年度比△</a:t>
          </a:r>
          <a:r>
            <a:rPr kumimoji="1" lang="en-US" altLang="ja-JP" sz="1050">
              <a:solidFill>
                <a:schemeClr val="dk1"/>
              </a:solidFill>
              <a:effectLst/>
              <a:latin typeface="+mn-lt"/>
              <a:ea typeface="+mn-ea"/>
              <a:cs typeface="+mn-cs"/>
            </a:rPr>
            <a:t>0.2</a:t>
          </a:r>
          <a:r>
            <a:rPr kumimoji="1" lang="ja-JP" altLang="ja-JP" sz="1050">
              <a:solidFill>
                <a:schemeClr val="dk1"/>
              </a:solidFill>
              <a:effectLst/>
              <a:latin typeface="+mn-lt"/>
              <a:ea typeface="+mn-ea"/>
              <a:cs typeface="+mn-cs"/>
            </a:rPr>
            <a:t>ポイント、類似団体比</a:t>
          </a:r>
          <a:r>
            <a:rPr kumimoji="1" lang="ja-JP" altLang="en-US" sz="1050">
              <a:solidFill>
                <a:schemeClr val="dk1"/>
              </a:solidFill>
              <a:effectLst/>
              <a:latin typeface="+mn-lt"/>
              <a:ea typeface="+mn-ea"/>
              <a:cs typeface="+mn-cs"/>
            </a:rPr>
            <a:t>△</a:t>
          </a:r>
          <a:r>
            <a:rPr kumimoji="1" lang="en-US" altLang="ja-JP" sz="1050">
              <a:solidFill>
                <a:schemeClr val="dk1"/>
              </a:solidFill>
              <a:effectLst/>
              <a:latin typeface="+mn-lt"/>
              <a:ea typeface="+mn-ea"/>
              <a:cs typeface="+mn-cs"/>
            </a:rPr>
            <a:t>6.2</a:t>
          </a:r>
          <a:r>
            <a:rPr kumimoji="1" lang="ja-JP" altLang="ja-JP" sz="1050">
              <a:solidFill>
                <a:schemeClr val="dk1"/>
              </a:solidFill>
              <a:effectLst/>
              <a:latin typeface="+mn-lt"/>
              <a:ea typeface="+mn-ea"/>
              <a:cs typeface="+mn-cs"/>
            </a:rPr>
            <a:t>ポイントとなっている。</a:t>
          </a:r>
          <a:endParaRPr lang="ja-JP" altLang="ja-JP" sz="105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dk1"/>
              </a:solidFill>
              <a:effectLst/>
              <a:latin typeface="+mn-lt"/>
              <a:ea typeface="+mn-ea"/>
              <a:cs typeface="+mn-cs"/>
            </a:rPr>
            <a:t>類似団体との比較では△</a:t>
          </a:r>
          <a:r>
            <a:rPr kumimoji="1" lang="en-US" altLang="ja-JP" sz="1050">
              <a:solidFill>
                <a:schemeClr val="dk1"/>
              </a:solidFill>
              <a:effectLst/>
              <a:latin typeface="+mn-lt"/>
              <a:ea typeface="+mn-ea"/>
              <a:cs typeface="+mn-cs"/>
            </a:rPr>
            <a:t>6.2</a:t>
          </a:r>
          <a:r>
            <a:rPr kumimoji="1" lang="ja-JP" altLang="ja-JP" sz="1050">
              <a:solidFill>
                <a:schemeClr val="dk1"/>
              </a:solidFill>
              <a:effectLst/>
              <a:latin typeface="+mn-lt"/>
              <a:ea typeface="+mn-ea"/>
              <a:cs typeface="+mn-cs"/>
            </a:rPr>
            <a:t>ポイントと低い値となっているが、今後も各種団体への補助金の必要性や効果を勘案し、廃止・縮小に努める。</a:t>
          </a:r>
          <a:endParaRPr lang="ja-JP" altLang="ja-JP" sz="1050">
            <a:effectLst/>
          </a:endParaRPr>
        </a:p>
        <a:p>
          <a:pPr eaLnBrk="1" fontAlgn="auto" latinLnBrk="0" hangingPunct="1"/>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149860</xdr:rowOff>
    </xdr:from>
    <xdr:to>
      <xdr:col>82</xdr:col>
      <xdr:colOff>107950</xdr:colOff>
      <xdr:row>40</xdr:row>
      <xdr:rowOff>104140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97916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64787</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149860</xdr:rowOff>
    </xdr:from>
    <xdr:to>
      <xdr:col>82</xdr:col>
      <xdr:colOff>196850</xdr:colOff>
      <xdr:row>34</xdr:row>
      <xdr:rowOff>149860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133858</xdr:rowOff>
    </xdr:from>
    <xdr:to>
      <xdr:col>82</xdr:col>
      <xdr:colOff>107950</xdr:colOff>
      <xdr:row>35</xdr:row>
      <xdr:rowOff>143002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1346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167149</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339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23622</xdr:rowOff>
    </xdr:from>
    <xdr:to>
      <xdr:col>82</xdr:col>
      <xdr:colOff>158750</xdr:colOff>
      <xdr:row>37</xdr:row>
      <xdr:rowOff>125222</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124714</xdr:rowOff>
    </xdr:from>
    <xdr:to>
      <xdr:col>78</xdr:col>
      <xdr:colOff>69850</xdr:colOff>
      <xdr:row>35</xdr:row>
      <xdr:rowOff>143002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61254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124714</xdr:rowOff>
    </xdr:from>
    <xdr:to>
      <xdr:col>73</xdr:col>
      <xdr:colOff>180975</xdr:colOff>
      <xdr:row>35</xdr:row>
      <xdr:rowOff>138430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1254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14478</xdr:rowOff>
    </xdr:from>
    <xdr:to>
      <xdr:col>74</xdr:col>
      <xdr:colOff>31750</xdr:colOff>
      <xdr:row>37</xdr:row>
      <xdr:rowOff>116078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100855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138430</xdr:rowOff>
    </xdr:from>
    <xdr:to>
      <xdr:col>69</xdr:col>
      <xdr:colOff>92075</xdr:colOff>
      <xdr:row>35</xdr:row>
      <xdr:rowOff>161290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6139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158496</xdr:rowOff>
    </xdr:from>
    <xdr:to>
      <xdr:col>69</xdr:col>
      <xdr:colOff>142875</xdr:colOff>
      <xdr:row>37</xdr:row>
      <xdr:rowOff>88646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73423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64279</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83058</xdr:rowOff>
    </xdr:from>
    <xdr:to>
      <xdr:col>82</xdr:col>
      <xdr:colOff>158750</xdr:colOff>
      <xdr:row>36</xdr:row>
      <xdr:rowOff>13208</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99585</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5928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92202</xdr:rowOff>
    </xdr:from>
    <xdr:to>
      <xdr:col>78</xdr:col>
      <xdr:colOff>120650</xdr:colOff>
      <xdr:row>36</xdr:row>
      <xdr:rowOff>22352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32529</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586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73914</xdr:rowOff>
    </xdr:from>
    <xdr:to>
      <xdr:col>74</xdr:col>
      <xdr:colOff>31750</xdr:colOff>
      <xdr:row>36</xdr:row>
      <xdr:rowOff>4064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14241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87630</xdr:rowOff>
    </xdr:from>
    <xdr:to>
      <xdr:col>69</xdr:col>
      <xdr:colOff>142875</xdr:colOff>
      <xdr:row>36</xdr:row>
      <xdr:rowOff>17780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27957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110490</xdr:rowOff>
    </xdr:from>
    <xdr:to>
      <xdr:col>65</xdr:col>
      <xdr:colOff>53975</xdr:colOff>
      <xdr:row>36</xdr:row>
      <xdr:rowOff>40640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50817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前年度比</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ポイント、類似団体比△</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ポイントとなっている。</a:t>
          </a:r>
          <a:endParaRPr lang="ja-JP" altLang="ja-JP" sz="1400">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年度の臨時財政対策債繰上償還に伴い</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公債費負担が減少</a:t>
          </a:r>
          <a:r>
            <a:rPr kumimoji="1" lang="ja-JP" altLang="en-US" sz="1100">
              <a:solidFill>
                <a:schemeClr val="dk1"/>
              </a:solidFill>
              <a:effectLst/>
              <a:latin typeface="+mn-lt"/>
              <a:ea typeface="+mn-ea"/>
              <a:cs typeface="+mn-cs"/>
            </a:rPr>
            <a:t>している（△</a:t>
          </a:r>
          <a:r>
            <a:rPr kumimoji="1" lang="en-US" altLang="ja-JP" sz="1100">
              <a:solidFill>
                <a:schemeClr val="dk1"/>
              </a:solidFill>
              <a:effectLst/>
              <a:latin typeface="+mn-lt"/>
              <a:ea typeface="+mn-ea"/>
              <a:cs typeface="+mn-cs"/>
            </a:rPr>
            <a:t>240</a:t>
          </a:r>
          <a:r>
            <a:rPr kumimoji="1" lang="ja-JP" altLang="en-US" sz="1100">
              <a:solidFill>
                <a:schemeClr val="dk1"/>
              </a:solidFill>
              <a:effectLst/>
              <a:latin typeface="+mn-lt"/>
              <a:ea typeface="+mn-ea"/>
              <a:cs typeface="+mn-cs"/>
            </a:rPr>
            <a:t>百万円）。しかし、</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大型事業に係る公債費増</a:t>
          </a:r>
          <a:r>
            <a:rPr kumimoji="1" lang="ja-JP" altLang="en-US" sz="1100">
              <a:solidFill>
                <a:schemeClr val="dk1"/>
              </a:solidFill>
              <a:effectLst/>
              <a:latin typeface="+mn-lt"/>
              <a:ea typeface="+mn-ea"/>
              <a:cs typeface="+mn-cs"/>
            </a:rPr>
            <a:t>が見込まれることから、</a:t>
          </a:r>
          <a:r>
            <a:rPr kumimoji="1" lang="ja-JP" altLang="ja-JP" sz="1100">
              <a:solidFill>
                <a:schemeClr val="dk1"/>
              </a:solidFill>
              <a:effectLst/>
              <a:latin typeface="+mn-lt"/>
              <a:ea typeface="+mn-ea"/>
              <a:cs typeface="+mn-cs"/>
            </a:rPr>
            <a:t>償還方法などを適切に管理し、公債費抑制に努める。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97282</xdr:rowOff>
    </xdr:from>
    <xdr:to>
      <xdr:col>24</xdr:col>
      <xdr:colOff>25400</xdr:colOff>
      <xdr:row>80</xdr:row>
      <xdr:rowOff>149861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613132"/>
          <a:ext cx="0" cy="1252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12209</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97282</xdr:rowOff>
    </xdr:from>
    <xdr:to>
      <xdr:col>24</xdr:col>
      <xdr:colOff>114300</xdr:colOff>
      <xdr:row>73</xdr:row>
      <xdr:rowOff>97282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149861</xdr:rowOff>
    </xdr:from>
    <xdr:to>
      <xdr:col>24</xdr:col>
      <xdr:colOff>25400</xdr:colOff>
      <xdr:row>77</xdr:row>
      <xdr:rowOff>10413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180061"/>
          <a:ext cx="8382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148862</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159004</xdr:rowOff>
    </xdr:from>
    <xdr:to>
      <xdr:col>19</xdr:col>
      <xdr:colOff>187325</xdr:colOff>
      <xdr:row>77</xdr:row>
      <xdr:rowOff>10413</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189204"/>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96283</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104139</xdr:rowOff>
    </xdr:from>
    <xdr:to>
      <xdr:col>15</xdr:col>
      <xdr:colOff>98425</xdr:colOff>
      <xdr:row>76</xdr:row>
      <xdr:rowOff>159004</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134339"/>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19050</xdr:rowOff>
    </xdr:from>
    <xdr:to>
      <xdr:col>15</xdr:col>
      <xdr:colOff>149225</xdr:colOff>
      <xdr:row>77</xdr:row>
      <xdr:rowOff>120650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105427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94996</xdr:rowOff>
    </xdr:from>
    <xdr:to>
      <xdr:col>11</xdr:col>
      <xdr:colOff>9525</xdr:colOff>
      <xdr:row>76</xdr:row>
      <xdr:rowOff>104139</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12519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137431</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160290</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115588</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131063</xdr:rowOff>
    </xdr:from>
    <xdr:to>
      <xdr:col>20</xdr:col>
      <xdr:colOff>38100</xdr:colOff>
      <xdr:row>77</xdr:row>
      <xdr:rowOff>61213</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71391</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930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108204</xdr:rowOff>
    </xdr:from>
    <xdr:to>
      <xdr:col>15</xdr:col>
      <xdr:colOff>149225</xdr:colOff>
      <xdr:row>77</xdr:row>
      <xdr:rowOff>38354</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48531</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53339</xdr:rowOff>
    </xdr:from>
    <xdr:to>
      <xdr:col>11</xdr:col>
      <xdr:colOff>60325</xdr:colOff>
      <xdr:row>76</xdr:row>
      <xdr:rowOff>154939</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165117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44196</xdr:rowOff>
    </xdr:from>
    <xdr:to>
      <xdr:col>6</xdr:col>
      <xdr:colOff>171450</xdr:colOff>
      <xdr:row>76</xdr:row>
      <xdr:rowOff>145796</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155973</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ポイント、類似団体比</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ポイントとなっている。</a:t>
          </a:r>
          <a:endParaRPr lang="ja-JP" altLang="ja-JP" sz="1400">
            <a:effectLst/>
          </a:endParaRPr>
        </a:p>
        <a:p>
          <a:r>
            <a:rPr kumimoji="1" lang="ja-JP" altLang="ja-JP" sz="1100">
              <a:solidFill>
                <a:schemeClr val="dk1"/>
              </a:solidFill>
              <a:effectLst/>
              <a:latin typeface="+mn-lt"/>
              <a:ea typeface="+mn-ea"/>
              <a:cs typeface="+mn-cs"/>
            </a:rPr>
            <a:t>特に増加要因と考えられるのは</a:t>
          </a:r>
          <a:r>
            <a:rPr kumimoji="1" lang="ja-JP" altLang="en-US" sz="1100">
              <a:solidFill>
                <a:schemeClr val="dk1"/>
              </a:solidFill>
              <a:effectLst/>
              <a:latin typeface="+mn-lt"/>
              <a:ea typeface="+mn-ea"/>
              <a:cs typeface="+mn-cs"/>
            </a:rPr>
            <a:t>投資的経費</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+365</a:t>
          </a:r>
          <a:r>
            <a:rPr kumimoji="1" lang="ja-JP" altLang="en-US" sz="1100">
              <a:solidFill>
                <a:schemeClr val="dk1"/>
              </a:solidFill>
              <a:effectLst/>
              <a:latin typeface="+mn-lt"/>
              <a:ea typeface="+mn-ea"/>
              <a:cs typeface="+mn-cs"/>
            </a:rPr>
            <a:t>百万円</a:t>
          </a:r>
          <a:r>
            <a:rPr kumimoji="1" lang="ja-JP" altLang="ja-JP" sz="1100">
              <a:solidFill>
                <a:schemeClr val="dk1"/>
              </a:solidFill>
              <a:effectLst/>
              <a:latin typeface="+mn-lt"/>
              <a:ea typeface="+mn-ea"/>
              <a:cs typeface="+mn-cs"/>
            </a:rPr>
            <a:t>）に係る</a:t>
          </a:r>
          <a:r>
            <a:rPr kumimoji="1" lang="ja-JP" altLang="en-US" sz="1100">
              <a:solidFill>
                <a:schemeClr val="dk1"/>
              </a:solidFill>
              <a:effectLst/>
              <a:latin typeface="+mn-lt"/>
              <a:ea typeface="+mn-ea"/>
              <a:cs typeface="+mn-cs"/>
            </a:rPr>
            <a:t>普通建設事業費</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うち</a:t>
          </a:r>
          <a:r>
            <a:rPr kumimoji="1" lang="en-US" altLang="ja-JP" sz="1100">
              <a:solidFill>
                <a:schemeClr val="dk1"/>
              </a:solidFill>
              <a:effectLst/>
              <a:latin typeface="+mn-lt"/>
              <a:ea typeface="+mn-ea"/>
              <a:cs typeface="+mn-cs"/>
            </a:rPr>
            <a:t>+351</a:t>
          </a:r>
          <a:r>
            <a:rPr kumimoji="1" lang="ja-JP" altLang="ja-JP" sz="1100">
              <a:solidFill>
                <a:schemeClr val="dk1"/>
              </a:solidFill>
              <a:effectLst/>
              <a:latin typeface="+mn-lt"/>
              <a:ea typeface="+mn-ea"/>
              <a:cs typeface="+mn-cs"/>
            </a:rPr>
            <a:t>百万円）である。</a:t>
          </a:r>
          <a:endParaRPr lang="ja-JP" altLang="ja-JP" sz="1400">
            <a:effectLst/>
          </a:endParaRPr>
        </a:p>
        <a:p>
          <a:r>
            <a:rPr kumimoji="1" lang="ja-JP" altLang="en-US" sz="1100">
              <a:solidFill>
                <a:schemeClr val="dk1"/>
              </a:solidFill>
              <a:effectLst/>
              <a:latin typeface="+mn-lt"/>
              <a:ea typeface="+mn-ea"/>
              <a:cs typeface="+mn-cs"/>
            </a:rPr>
            <a:t>今後大型事業が控えており、</a:t>
          </a:r>
          <a:r>
            <a:rPr kumimoji="1" lang="ja-JP" altLang="ja-JP" sz="1100">
              <a:solidFill>
                <a:schemeClr val="dk1"/>
              </a:solidFill>
              <a:effectLst/>
              <a:latin typeface="+mn-lt"/>
              <a:ea typeface="+mn-ea"/>
              <a:cs typeface="+mn-cs"/>
            </a:rPr>
            <a:t>これら</a:t>
          </a:r>
          <a:r>
            <a:rPr kumimoji="1" lang="ja-JP" altLang="en-US" sz="1100">
              <a:solidFill>
                <a:schemeClr val="dk1"/>
              </a:solidFill>
              <a:effectLst/>
              <a:latin typeface="+mn-lt"/>
              <a:ea typeface="+mn-ea"/>
              <a:cs typeface="+mn-cs"/>
            </a:rPr>
            <a:t>の費用</a:t>
          </a:r>
          <a:r>
            <a:rPr kumimoji="1" lang="ja-JP" altLang="ja-JP" sz="1100">
              <a:solidFill>
                <a:schemeClr val="dk1"/>
              </a:solidFill>
              <a:effectLst/>
              <a:latin typeface="+mn-lt"/>
              <a:ea typeface="+mn-ea"/>
              <a:cs typeface="+mn-cs"/>
            </a:rPr>
            <a:t>の抑制は困難であると考えるため、需用費や委託料などの経常経費の抑制に努め</a:t>
          </a:r>
          <a:r>
            <a:rPr kumimoji="1" lang="ja-JP" altLang="en-US" sz="1100">
              <a:solidFill>
                <a:schemeClr val="dk1"/>
              </a:solidFill>
              <a:effectLst/>
              <a:latin typeface="+mn-lt"/>
              <a:ea typeface="+mn-ea"/>
              <a:cs typeface="+mn-cs"/>
            </a:rPr>
            <a:t>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92710</xdr:rowOff>
    </xdr:from>
    <xdr:to>
      <xdr:col>82</xdr:col>
      <xdr:colOff>107950</xdr:colOff>
      <xdr:row>81</xdr:row>
      <xdr:rowOff>1270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6085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144797</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1270</xdr:rowOff>
    </xdr:from>
    <xdr:to>
      <xdr:col>82</xdr:col>
      <xdr:colOff>196850</xdr:colOff>
      <xdr:row>81</xdr:row>
      <xdr:rowOff>1270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7637</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92710</xdr:rowOff>
    </xdr:from>
    <xdr:to>
      <xdr:col>82</xdr:col>
      <xdr:colOff>196850</xdr:colOff>
      <xdr:row>73</xdr:row>
      <xdr:rowOff>92710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120142</xdr:rowOff>
    </xdr:from>
    <xdr:to>
      <xdr:col>82</xdr:col>
      <xdr:colOff>107950</xdr:colOff>
      <xdr:row>78</xdr:row>
      <xdr:rowOff>21844</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332179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170451</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029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153924</xdr:rowOff>
    </xdr:from>
    <xdr:to>
      <xdr:col>82</xdr:col>
      <xdr:colOff>158750</xdr:colOff>
      <xdr:row>77</xdr:row>
      <xdr:rowOff>84074</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14987</xdr:rowOff>
    </xdr:from>
    <xdr:to>
      <xdr:col>78</xdr:col>
      <xdr:colOff>69850</xdr:colOff>
      <xdr:row>77</xdr:row>
      <xdr:rowOff>120142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3216637"/>
          <a:ext cx="889000" cy="10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126492</xdr:rowOff>
    </xdr:from>
    <xdr:to>
      <xdr:col>78</xdr:col>
      <xdr:colOff>120650</xdr:colOff>
      <xdr:row>77</xdr:row>
      <xdr:rowOff>56642</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66819</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292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113285</xdr:rowOff>
    </xdr:from>
    <xdr:to>
      <xdr:col>73</xdr:col>
      <xdr:colOff>180975</xdr:colOff>
      <xdr:row>77</xdr:row>
      <xdr:rowOff>14987</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3143485"/>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16527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129286</xdr:rowOff>
    </xdr:from>
    <xdr:to>
      <xdr:col>69</xdr:col>
      <xdr:colOff>92075</xdr:colOff>
      <xdr:row>76</xdr:row>
      <xdr:rowOff>113285</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2988036"/>
          <a:ext cx="889000" cy="15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156211</xdr:rowOff>
    </xdr:from>
    <xdr:to>
      <xdr:col>69</xdr:col>
      <xdr:colOff>142875</xdr:colOff>
      <xdr:row>76</xdr:row>
      <xdr:rowOff>86361</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96537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165354</xdr:rowOff>
    </xdr:from>
    <xdr:to>
      <xdr:col>65</xdr:col>
      <xdr:colOff>53975</xdr:colOff>
      <xdr:row>76</xdr:row>
      <xdr:rowOff>95504</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80281</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11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142494</xdr:rowOff>
    </xdr:from>
    <xdr:to>
      <xdr:col>82</xdr:col>
      <xdr:colOff>158750</xdr:colOff>
      <xdr:row>78</xdr:row>
      <xdr:rowOff>72644</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114571</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69342</xdr:rowOff>
    </xdr:from>
    <xdr:to>
      <xdr:col>78</xdr:col>
      <xdr:colOff>120650</xdr:colOff>
      <xdr:row>77</xdr:row>
      <xdr:rowOff>170942</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155719</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135637</xdr:rowOff>
    </xdr:from>
    <xdr:to>
      <xdr:col>74</xdr:col>
      <xdr:colOff>31750</xdr:colOff>
      <xdr:row>77</xdr:row>
      <xdr:rowOff>65787</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50564</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62485</xdr:rowOff>
    </xdr:from>
    <xdr:to>
      <xdr:col>69</xdr:col>
      <xdr:colOff>142875</xdr:colOff>
      <xdr:row>76</xdr:row>
      <xdr:rowOff>164085</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148862</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78486</xdr:rowOff>
    </xdr:from>
    <xdr:to>
      <xdr:col>65</xdr:col>
      <xdr:colOff>53975</xdr:colOff>
      <xdr:row>76</xdr:row>
      <xdr:rowOff>8635</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18813</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長崎県佐々町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146782</xdr:rowOff>
    </xdr:from>
    <xdr:to>
      <xdr:col>29</xdr:col>
      <xdr:colOff>127000</xdr:colOff>
      <xdr:row>19</xdr:row>
      <xdr:rowOff>168148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80357"/>
          <a:ext cx="0" cy="13929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153133</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58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168148</xdr:rowOff>
    </xdr:from>
    <xdr:to>
      <xdr:col>30</xdr:col>
      <xdr:colOff>25400</xdr:colOff>
      <xdr:row>19</xdr:row>
      <xdr:rowOff>168148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733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61709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2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146782</xdr:rowOff>
    </xdr:from>
    <xdr:to>
      <xdr:col>30</xdr:col>
      <xdr:colOff>25400</xdr:colOff>
      <xdr:row>11</xdr:row>
      <xdr:rowOff>146782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803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135900</xdr:rowOff>
    </xdr:from>
    <xdr:to>
      <xdr:col>29</xdr:col>
      <xdr:colOff>127000</xdr:colOff>
      <xdr:row>19</xdr:row>
      <xdr:rowOff>142956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3441075"/>
          <a:ext cx="647700" cy="70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83751</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745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67224</xdr:rowOff>
    </xdr:from>
    <xdr:to>
      <xdr:col>29</xdr:col>
      <xdr:colOff>177800</xdr:colOff>
      <xdr:row>17</xdr:row>
      <xdr:rowOff>168824</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122946</xdr:rowOff>
    </xdr:from>
    <xdr:to>
      <xdr:col>26</xdr:col>
      <xdr:colOff>50800</xdr:colOff>
      <xdr:row>19</xdr:row>
      <xdr:rowOff>135900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3428121"/>
          <a:ext cx="698500" cy="129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97048</xdr:rowOff>
    </xdr:from>
    <xdr:to>
      <xdr:col>26</xdr:col>
      <xdr:colOff>101600</xdr:colOff>
      <xdr:row>18</xdr:row>
      <xdr:rowOff>27198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37375</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28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122946</xdr:rowOff>
    </xdr:from>
    <xdr:to>
      <xdr:col>22</xdr:col>
      <xdr:colOff>114300</xdr:colOff>
      <xdr:row>19</xdr:row>
      <xdr:rowOff>126718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428121"/>
          <a:ext cx="698500" cy="3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110879</xdr:rowOff>
    </xdr:from>
    <xdr:to>
      <xdr:col>22</xdr:col>
      <xdr:colOff>165100</xdr:colOff>
      <xdr:row>18</xdr:row>
      <xdr:rowOff>41029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51206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4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117399</xdr:rowOff>
    </xdr:from>
    <xdr:to>
      <xdr:col>18</xdr:col>
      <xdr:colOff>177800</xdr:colOff>
      <xdr:row>19</xdr:row>
      <xdr:rowOff>126718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422574"/>
          <a:ext cx="698500" cy="93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98275</xdr:rowOff>
    </xdr:from>
    <xdr:to>
      <xdr:col>19</xdr:col>
      <xdr:colOff>38100</xdr:colOff>
      <xdr:row>18</xdr:row>
      <xdr:rowOff>28425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38602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2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92461</xdr:rowOff>
    </xdr:from>
    <xdr:to>
      <xdr:col>15</xdr:col>
      <xdr:colOff>101600</xdr:colOff>
      <xdr:row>18</xdr:row>
      <xdr:rowOff>22611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32788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2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92156</xdr:rowOff>
    </xdr:from>
    <xdr:to>
      <xdr:col>29</xdr:col>
      <xdr:colOff>177800</xdr:colOff>
      <xdr:row>20</xdr:row>
      <xdr:rowOff>22306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397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733</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305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85100</xdr:rowOff>
    </xdr:from>
    <xdr:to>
      <xdr:col>26</xdr:col>
      <xdr:colOff>101600</xdr:colOff>
      <xdr:row>20</xdr:row>
      <xdr:rowOff>15250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390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27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476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72146</xdr:rowOff>
    </xdr:from>
    <xdr:to>
      <xdr:col>22</xdr:col>
      <xdr:colOff>165100</xdr:colOff>
      <xdr:row>20</xdr:row>
      <xdr:rowOff>2296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377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158523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463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75918</xdr:rowOff>
    </xdr:from>
    <xdr:to>
      <xdr:col>19</xdr:col>
      <xdr:colOff>38100</xdr:colOff>
      <xdr:row>20</xdr:row>
      <xdr:rowOff>6068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381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162295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46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66599</xdr:rowOff>
    </xdr:from>
    <xdr:to>
      <xdr:col>15</xdr:col>
      <xdr:colOff>101600</xdr:colOff>
      <xdr:row>19</xdr:row>
      <xdr:rowOff>168199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371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152976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458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168053</xdr:rowOff>
    </xdr:from>
    <xdr:to>
      <xdr:col>29</xdr:col>
      <xdr:colOff>127000</xdr:colOff>
      <xdr:row>37</xdr:row>
      <xdr:rowOff>233414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92603"/>
          <a:ext cx="0" cy="12655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205491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30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233414</xdr:rowOff>
    </xdr:from>
    <xdr:to>
      <xdr:col>30</xdr:col>
      <xdr:colOff>25400</xdr:colOff>
      <xdr:row>37</xdr:row>
      <xdr:rowOff>233414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581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82980</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3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168053</xdr:rowOff>
    </xdr:from>
    <xdr:to>
      <xdr:col>30</xdr:col>
      <xdr:colOff>25400</xdr:colOff>
      <xdr:row>33</xdr:row>
      <xdr:rowOff>168053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926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199104</xdr:rowOff>
    </xdr:from>
    <xdr:to>
      <xdr:col>29</xdr:col>
      <xdr:colOff>127000</xdr:colOff>
      <xdr:row>35</xdr:row>
      <xdr:rowOff>220897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809454"/>
          <a:ext cx="647700" cy="21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298238</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565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110261</xdr:rowOff>
    </xdr:from>
    <xdr:to>
      <xdr:col>29</xdr:col>
      <xdr:colOff>177800</xdr:colOff>
      <xdr:row>35</xdr:row>
      <xdr:rowOff>211861</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199104</xdr:rowOff>
    </xdr:from>
    <xdr:to>
      <xdr:col>26</xdr:col>
      <xdr:colOff>50800</xdr:colOff>
      <xdr:row>35</xdr:row>
      <xdr:rowOff>214516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809454"/>
          <a:ext cx="698500" cy="154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103213</xdr:rowOff>
    </xdr:from>
    <xdr:to>
      <xdr:col>26</xdr:col>
      <xdr:colOff>101600</xdr:colOff>
      <xdr:row>35</xdr:row>
      <xdr:rowOff>204813</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214990</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482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214516</xdr:rowOff>
    </xdr:from>
    <xdr:to>
      <xdr:col>22</xdr:col>
      <xdr:colOff>114300</xdr:colOff>
      <xdr:row>35</xdr:row>
      <xdr:rowOff>261569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824866"/>
          <a:ext cx="698500" cy="470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107061</xdr:rowOff>
    </xdr:from>
    <xdr:to>
      <xdr:col>22</xdr:col>
      <xdr:colOff>165100</xdr:colOff>
      <xdr:row>35</xdr:row>
      <xdr:rowOff>208661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218838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48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261569</xdr:rowOff>
    </xdr:from>
    <xdr:to>
      <xdr:col>18</xdr:col>
      <xdr:colOff>177800</xdr:colOff>
      <xdr:row>36</xdr:row>
      <xdr:rowOff>18853</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871919"/>
          <a:ext cx="698500" cy="1001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82582</xdr:rowOff>
    </xdr:from>
    <xdr:to>
      <xdr:col>19</xdr:col>
      <xdr:colOff>38100</xdr:colOff>
      <xdr:row>35</xdr:row>
      <xdr:rowOff>184182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69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194359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46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69723</xdr:rowOff>
    </xdr:from>
    <xdr:to>
      <xdr:col>15</xdr:col>
      <xdr:colOff>101600</xdr:colOff>
      <xdr:row>35</xdr:row>
      <xdr:rowOff>171323</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680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181500</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448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170097</xdr:rowOff>
    </xdr:from>
    <xdr:to>
      <xdr:col>29</xdr:col>
      <xdr:colOff>177800</xdr:colOff>
      <xdr:row>35</xdr:row>
      <xdr:rowOff>271697</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7804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142174</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752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148304</xdr:rowOff>
    </xdr:from>
    <xdr:to>
      <xdr:col>26</xdr:col>
      <xdr:colOff>101600</xdr:colOff>
      <xdr:row>35</xdr:row>
      <xdr:rowOff>249904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7586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234681</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845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163716</xdr:rowOff>
    </xdr:from>
    <xdr:to>
      <xdr:col>22</xdr:col>
      <xdr:colOff>165100</xdr:colOff>
      <xdr:row>35</xdr:row>
      <xdr:rowOff>265316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774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250093</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860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210769</xdr:rowOff>
    </xdr:from>
    <xdr:to>
      <xdr:col>19</xdr:col>
      <xdr:colOff>38100</xdr:colOff>
      <xdr:row>35</xdr:row>
      <xdr:rowOff>312369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821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297146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907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310953</xdr:rowOff>
    </xdr:from>
    <xdr:to>
      <xdr:col>15</xdr:col>
      <xdr:colOff>101600</xdr:colOff>
      <xdr:row>36</xdr:row>
      <xdr:rowOff>69653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9213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54430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007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長崎県佐々町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13,962
13,921
32.26
6,439,482
6,041,865
229,758
3,404,289
4,261,640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126540</xdr:rowOff>
    </xdr:from>
    <xdr:to>
      <xdr:col>24</xdr:col>
      <xdr:colOff>62865</xdr:colOff>
      <xdr:row>39</xdr:row>
      <xdr:rowOff>58021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70040"/>
          <a:ext cx="1270" cy="1474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61848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4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58021</xdr:rowOff>
    </xdr:from>
    <xdr:to>
      <xdr:col>24</xdr:col>
      <xdr:colOff>152400</xdr:colOff>
      <xdr:row>39</xdr:row>
      <xdr:rowOff>58021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44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73217</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45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126540</xdr:rowOff>
    </xdr:from>
    <xdr:to>
      <xdr:col>24</xdr:col>
      <xdr:colOff>152400</xdr:colOff>
      <xdr:row>30</xdr:row>
      <xdr:rowOff>126540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7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141697</xdr:rowOff>
    </xdr:from>
    <xdr:to>
      <xdr:col>24</xdr:col>
      <xdr:colOff>63500</xdr:colOff>
      <xdr:row>38</xdr:row>
      <xdr:rowOff>148707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656797"/>
          <a:ext cx="838200" cy="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54970</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227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32093</xdr:rowOff>
    </xdr:from>
    <xdr:to>
      <xdr:col>24</xdr:col>
      <xdr:colOff>114300</xdr:colOff>
      <xdr:row>37</xdr:row>
      <xdr:rowOff>133693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37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137368</xdr:rowOff>
    </xdr:from>
    <xdr:to>
      <xdr:col>19</xdr:col>
      <xdr:colOff>177800</xdr:colOff>
      <xdr:row>38</xdr:row>
      <xdr:rowOff>141697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652468"/>
          <a:ext cx="889000" cy="4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54061</xdr:rowOff>
    </xdr:from>
    <xdr:to>
      <xdr:col>20</xdr:col>
      <xdr:colOff>38100</xdr:colOff>
      <xdr:row>37</xdr:row>
      <xdr:rowOff>155661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738</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7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137368</xdr:rowOff>
    </xdr:from>
    <xdr:to>
      <xdr:col>15</xdr:col>
      <xdr:colOff>50800</xdr:colOff>
      <xdr:row>38</xdr:row>
      <xdr:rowOff>139517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652468"/>
          <a:ext cx="8890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64615</xdr:rowOff>
    </xdr:from>
    <xdr:to>
      <xdr:col>15</xdr:col>
      <xdr:colOff>101600</xdr:colOff>
      <xdr:row>37</xdr:row>
      <xdr:rowOff>166215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11292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8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139517</xdr:rowOff>
    </xdr:from>
    <xdr:to>
      <xdr:col>10</xdr:col>
      <xdr:colOff>114300</xdr:colOff>
      <xdr:row>38</xdr:row>
      <xdr:rowOff>145049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654617"/>
          <a:ext cx="889000" cy="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42281</xdr:rowOff>
    </xdr:from>
    <xdr:to>
      <xdr:col>10</xdr:col>
      <xdr:colOff>165100</xdr:colOff>
      <xdr:row>37</xdr:row>
      <xdr:rowOff>143881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160408</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6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34836</xdr:rowOff>
    </xdr:from>
    <xdr:to>
      <xdr:col>6</xdr:col>
      <xdr:colOff>38100</xdr:colOff>
      <xdr:row>37</xdr:row>
      <xdr:rowOff>136436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152963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5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97907</xdr:rowOff>
    </xdr:from>
    <xdr:to>
      <xdr:col>24</xdr:col>
      <xdr:colOff>114300</xdr:colOff>
      <xdr:row>39</xdr:row>
      <xdr:rowOff>28057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61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12834</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527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90897</xdr:rowOff>
    </xdr:from>
    <xdr:to>
      <xdr:col>20</xdr:col>
      <xdr:colOff>38100</xdr:colOff>
      <xdr:row>39</xdr:row>
      <xdr:rowOff>21047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60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12174</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69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86568</xdr:rowOff>
    </xdr:from>
    <xdr:to>
      <xdr:col>15</xdr:col>
      <xdr:colOff>101600</xdr:colOff>
      <xdr:row>39</xdr:row>
      <xdr:rowOff>16718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60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7845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69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88717</xdr:rowOff>
    </xdr:from>
    <xdr:to>
      <xdr:col>10</xdr:col>
      <xdr:colOff>165100</xdr:colOff>
      <xdr:row>39</xdr:row>
      <xdr:rowOff>18867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60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9994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9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94249</xdr:rowOff>
    </xdr:from>
    <xdr:to>
      <xdr:col>6</xdr:col>
      <xdr:colOff>38100</xdr:colOff>
      <xdr:row>39</xdr:row>
      <xdr:rowOff>24399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60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15526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70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124833</xdr:rowOff>
    </xdr:from>
    <xdr:to>
      <xdr:col>24</xdr:col>
      <xdr:colOff>62865</xdr:colOff>
      <xdr:row>58</xdr:row>
      <xdr:rowOff>76644</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868783"/>
          <a:ext cx="1270" cy="1151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80471</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2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76644</xdr:rowOff>
    </xdr:from>
    <xdr:to>
      <xdr:col>24</xdr:col>
      <xdr:colOff>152400</xdr:colOff>
      <xdr:row>58</xdr:row>
      <xdr:rowOff>76644</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20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71510</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644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124833</xdr:rowOff>
    </xdr:from>
    <xdr:to>
      <xdr:col>24</xdr:col>
      <xdr:colOff>152400</xdr:colOff>
      <xdr:row>51</xdr:row>
      <xdr:rowOff>124833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86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139273</xdr:rowOff>
    </xdr:from>
    <xdr:to>
      <xdr:col>24</xdr:col>
      <xdr:colOff>63500</xdr:colOff>
      <xdr:row>57</xdr:row>
      <xdr:rowOff>152136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911923"/>
          <a:ext cx="838200" cy="1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12332</xdr:rowOff>
    </xdr:from>
    <xdr:ext cx="534377"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613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160905</xdr:rowOff>
    </xdr:from>
    <xdr:to>
      <xdr:col>24</xdr:col>
      <xdr:colOff>114300</xdr:colOff>
      <xdr:row>57</xdr:row>
      <xdr:rowOff>91055</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76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138481</xdr:rowOff>
    </xdr:from>
    <xdr:to>
      <xdr:col>19</xdr:col>
      <xdr:colOff>177800</xdr:colOff>
      <xdr:row>57</xdr:row>
      <xdr:rowOff>152136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9911131"/>
          <a:ext cx="889000" cy="1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5728</xdr:rowOff>
    </xdr:from>
    <xdr:to>
      <xdr:col>20</xdr:col>
      <xdr:colOff>38100</xdr:colOff>
      <xdr:row>57</xdr:row>
      <xdr:rowOff>107328</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778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123855</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55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128488</xdr:rowOff>
    </xdr:from>
    <xdr:to>
      <xdr:col>15</xdr:col>
      <xdr:colOff>50800</xdr:colOff>
      <xdr:row>57</xdr:row>
      <xdr:rowOff>138481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9901138"/>
          <a:ext cx="889000" cy="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25132</xdr:rowOff>
    </xdr:from>
    <xdr:to>
      <xdr:col>15</xdr:col>
      <xdr:colOff>101600</xdr:colOff>
      <xdr:row>57</xdr:row>
      <xdr:rowOff>126732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79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143259</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57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128488</xdr:rowOff>
    </xdr:from>
    <xdr:to>
      <xdr:col>10</xdr:col>
      <xdr:colOff>114300</xdr:colOff>
      <xdr:row>57</xdr:row>
      <xdr:rowOff>170324</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901138"/>
          <a:ext cx="889000" cy="41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33289</xdr:rowOff>
    </xdr:from>
    <xdr:to>
      <xdr:col>10</xdr:col>
      <xdr:colOff>165100</xdr:colOff>
      <xdr:row>57</xdr:row>
      <xdr:rowOff>134889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151416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58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49692</xdr:rowOff>
    </xdr:from>
    <xdr:to>
      <xdr:col>6</xdr:col>
      <xdr:colOff>38100</xdr:colOff>
      <xdr:row>57</xdr:row>
      <xdr:rowOff>151292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2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167819</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59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88473</xdr:rowOff>
    </xdr:from>
    <xdr:to>
      <xdr:col>24</xdr:col>
      <xdr:colOff>114300</xdr:colOff>
      <xdr:row>58</xdr:row>
      <xdr:rowOff>18623</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86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3400</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776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101336</xdr:rowOff>
    </xdr:from>
    <xdr:to>
      <xdr:col>20</xdr:col>
      <xdr:colOff>38100</xdr:colOff>
      <xdr:row>58</xdr:row>
      <xdr:rowOff>31486</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87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22613</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996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87681</xdr:rowOff>
    </xdr:from>
    <xdr:to>
      <xdr:col>15</xdr:col>
      <xdr:colOff>101600</xdr:colOff>
      <xdr:row>58</xdr:row>
      <xdr:rowOff>17831</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86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8958</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95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77688</xdr:rowOff>
    </xdr:from>
    <xdr:to>
      <xdr:col>10</xdr:col>
      <xdr:colOff>165100</xdr:colOff>
      <xdr:row>58</xdr:row>
      <xdr:rowOff>7838</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85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170415</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94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119524</xdr:rowOff>
    </xdr:from>
    <xdr:to>
      <xdr:col>6</xdr:col>
      <xdr:colOff>38100</xdr:colOff>
      <xdr:row>58</xdr:row>
      <xdr:rowOff>49674</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89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40801</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98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92334</xdr:rowOff>
    </xdr:from>
    <xdr:to>
      <xdr:col>24</xdr:col>
      <xdr:colOff>62865</xdr:colOff>
      <xdr:row>78</xdr:row>
      <xdr:rowOff>126487</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093834"/>
          <a:ext cx="1270" cy="140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130314</xdr:rowOff>
    </xdr:from>
    <xdr:ext cx="378565"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03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126487</xdr:rowOff>
    </xdr:from>
    <xdr:to>
      <xdr:col>24</xdr:col>
      <xdr:colOff>152400</xdr:colOff>
      <xdr:row>78</xdr:row>
      <xdr:rowOff>126487</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49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39011</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86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92334</xdr:rowOff>
    </xdr:from>
    <xdr:to>
      <xdr:col>24</xdr:col>
      <xdr:colOff>152400</xdr:colOff>
      <xdr:row>70</xdr:row>
      <xdr:rowOff>92334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0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164709</xdr:rowOff>
    </xdr:from>
    <xdr:to>
      <xdr:col>24</xdr:col>
      <xdr:colOff>63500</xdr:colOff>
      <xdr:row>78</xdr:row>
      <xdr:rowOff>21330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3797300" y="13366359"/>
          <a:ext cx="838200" cy="28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50740</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080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27863</xdr:rowOff>
    </xdr:from>
    <xdr:to>
      <xdr:col>24</xdr:col>
      <xdr:colOff>114300</xdr:colOff>
      <xdr:row>77</xdr:row>
      <xdr:rowOff>129463</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22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164709</xdr:rowOff>
    </xdr:from>
    <xdr:to>
      <xdr:col>19</xdr:col>
      <xdr:colOff>177800</xdr:colOff>
      <xdr:row>78</xdr:row>
      <xdr:rowOff>3958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3366359"/>
          <a:ext cx="889000" cy="1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34311</xdr:rowOff>
    </xdr:from>
    <xdr:to>
      <xdr:col>20</xdr:col>
      <xdr:colOff>38100</xdr:colOff>
      <xdr:row>77</xdr:row>
      <xdr:rowOff>135911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23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152438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01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166171</xdr:rowOff>
    </xdr:from>
    <xdr:to>
      <xdr:col>15</xdr:col>
      <xdr:colOff>50800</xdr:colOff>
      <xdr:row>78</xdr:row>
      <xdr:rowOff>3958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019300" y="13367821"/>
          <a:ext cx="889000" cy="9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48209</xdr:rowOff>
    </xdr:from>
    <xdr:to>
      <xdr:col>15</xdr:col>
      <xdr:colOff>101600</xdr:colOff>
      <xdr:row>77</xdr:row>
      <xdr:rowOff>149809</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166336</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02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166171</xdr:rowOff>
    </xdr:from>
    <xdr:to>
      <xdr:col>10</xdr:col>
      <xdr:colOff>114300</xdr:colOff>
      <xdr:row>77</xdr:row>
      <xdr:rowOff>168824</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3367821"/>
          <a:ext cx="889000" cy="2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41306</xdr:rowOff>
    </xdr:from>
    <xdr:to>
      <xdr:col>10</xdr:col>
      <xdr:colOff>165100</xdr:colOff>
      <xdr:row>77</xdr:row>
      <xdr:rowOff>142906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159433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01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156246</xdr:rowOff>
    </xdr:from>
    <xdr:to>
      <xdr:col>6</xdr:col>
      <xdr:colOff>38100</xdr:colOff>
      <xdr:row>77</xdr:row>
      <xdr:rowOff>86396</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102923</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296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141980</xdr:rowOff>
    </xdr:from>
    <xdr:to>
      <xdr:col>24</xdr:col>
      <xdr:colOff>114300</xdr:colOff>
      <xdr:row>78</xdr:row>
      <xdr:rowOff>72130</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34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56907</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25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113909</xdr:rowOff>
    </xdr:from>
    <xdr:to>
      <xdr:col>20</xdr:col>
      <xdr:colOff>38100</xdr:colOff>
      <xdr:row>78</xdr:row>
      <xdr:rowOff>44059</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31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35186</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408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124608</xdr:rowOff>
    </xdr:from>
    <xdr:to>
      <xdr:col>15</xdr:col>
      <xdr:colOff>101600</xdr:colOff>
      <xdr:row>78</xdr:row>
      <xdr:rowOff>54758</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32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45885</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418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115371</xdr:rowOff>
    </xdr:from>
    <xdr:to>
      <xdr:col>10</xdr:col>
      <xdr:colOff>165100</xdr:colOff>
      <xdr:row>78</xdr:row>
      <xdr:rowOff>45521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31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36648</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409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118024</xdr:rowOff>
    </xdr:from>
    <xdr:to>
      <xdr:col>6</xdr:col>
      <xdr:colOff>38100</xdr:colOff>
      <xdr:row>78</xdr:row>
      <xdr:rowOff>48174</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31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39301</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41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103632</xdr:rowOff>
    </xdr:from>
    <xdr:to>
      <xdr:col>24</xdr:col>
      <xdr:colOff>62865</xdr:colOff>
      <xdr:row>99</xdr:row>
      <xdr:rowOff>36309</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705582"/>
          <a:ext cx="1270" cy="130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40136</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1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36309</xdr:rowOff>
    </xdr:from>
    <xdr:to>
      <xdr:col>24</xdr:col>
      <xdr:colOff>152400</xdr:colOff>
      <xdr:row>99</xdr:row>
      <xdr:rowOff>36309</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0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50309</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48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103632</xdr:rowOff>
    </xdr:from>
    <xdr:to>
      <xdr:col>24</xdr:col>
      <xdr:colOff>152400</xdr:colOff>
      <xdr:row>91</xdr:row>
      <xdr:rowOff>103632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705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105333</xdr:rowOff>
    </xdr:from>
    <xdr:to>
      <xdr:col>24</xdr:col>
      <xdr:colOff>63500</xdr:colOff>
      <xdr:row>94</xdr:row>
      <xdr:rowOff>170142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221633"/>
          <a:ext cx="838200" cy="64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137062</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424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158635</xdr:rowOff>
    </xdr:from>
    <xdr:to>
      <xdr:col>24</xdr:col>
      <xdr:colOff>114300</xdr:colOff>
      <xdr:row>96</xdr:row>
      <xdr:rowOff>88785</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170142</xdr:rowOff>
    </xdr:from>
    <xdr:to>
      <xdr:col>19</xdr:col>
      <xdr:colOff>177800</xdr:colOff>
      <xdr:row>95</xdr:row>
      <xdr:rowOff>91987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286442"/>
          <a:ext cx="889000" cy="9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152743</xdr:rowOff>
    </xdr:from>
    <xdr:to>
      <xdr:col>20</xdr:col>
      <xdr:colOff>38100</xdr:colOff>
      <xdr:row>96</xdr:row>
      <xdr:rowOff>82893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74020</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53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91987</xdr:rowOff>
    </xdr:from>
    <xdr:to>
      <xdr:col>15</xdr:col>
      <xdr:colOff>50800</xdr:colOff>
      <xdr:row>96</xdr:row>
      <xdr:rowOff>42317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379737"/>
          <a:ext cx="889000" cy="12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4927</xdr:rowOff>
    </xdr:from>
    <xdr:to>
      <xdr:col>15</xdr:col>
      <xdr:colOff>101600</xdr:colOff>
      <xdr:row>96</xdr:row>
      <xdr:rowOff>106527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97654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55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42317</xdr:rowOff>
    </xdr:from>
    <xdr:to>
      <xdr:col>10</xdr:col>
      <xdr:colOff>114300</xdr:colOff>
      <xdr:row>96</xdr:row>
      <xdr:rowOff>97053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501517"/>
          <a:ext cx="889000" cy="5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62218</xdr:rowOff>
    </xdr:from>
    <xdr:to>
      <xdr:col>10</xdr:col>
      <xdr:colOff>165100</xdr:colOff>
      <xdr:row>96</xdr:row>
      <xdr:rowOff>163818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5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154945</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61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120002</xdr:rowOff>
    </xdr:from>
    <xdr:to>
      <xdr:col>6</xdr:col>
      <xdr:colOff>38100</xdr:colOff>
      <xdr:row>97</xdr:row>
      <xdr:rowOff>50152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7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41279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67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54533</xdr:rowOff>
    </xdr:from>
    <xdr:to>
      <xdr:col>24</xdr:col>
      <xdr:colOff>114300</xdr:colOff>
      <xdr:row>94</xdr:row>
      <xdr:rowOff>156133</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17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77410</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02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119342</xdr:rowOff>
    </xdr:from>
    <xdr:to>
      <xdr:col>20</xdr:col>
      <xdr:colOff>38100</xdr:colOff>
      <xdr:row>95</xdr:row>
      <xdr:rowOff>49492</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23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66019</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01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41187</xdr:rowOff>
    </xdr:from>
    <xdr:to>
      <xdr:col>15</xdr:col>
      <xdr:colOff>101600</xdr:colOff>
      <xdr:row>95</xdr:row>
      <xdr:rowOff>142787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32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159314</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10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162967</xdr:rowOff>
    </xdr:from>
    <xdr:to>
      <xdr:col>10</xdr:col>
      <xdr:colOff>165100</xdr:colOff>
      <xdr:row>96</xdr:row>
      <xdr:rowOff>93117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45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109644</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22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46253</xdr:rowOff>
    </xdr:from>
    <xdr:to>
      <xdr:col>6</xdr:col>
      <xdr:colOff>38100</xdr:colOff>
      <xdr:row>96</xdr:row>
      <xdr:rowOff>147853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50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164380</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28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85585</xdr:rowOff>
    </xdr:from>
    <xdr:to>
      <xdr:col>54</xdr:col>
      <xdr:colOff>189865</xdr:colOff>
      <xdr:row>37</xdr:row>
      <xdr:rowOff>20925</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229085"/>
          <a:ext cx="1270" cy="1135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24752</xdr:rowOff>
    </xdr:from>
    <xdr:ext cx="534377"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36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20925</xdr:rowOff>
    </xdr:from>
    <xdr:to>
      <xdr:col>55</xdr:col>
      <xdr:colOff>88900</xdr:colOff>
      <xdr:row>37</xdr:row>
      <xdr:rowOff>20925</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36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32262</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5004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85585</xdr:rowOff>
    </xdr:from>
    <xdr:to>
      <xdr:col>55</xdr:col>
      <xdr:colOff>88900</xdr:colOff>
      <xdr:row>30</xdr:row>
      <xdr:rowOff>85585</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22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20925</xdr:rowOff>
    </xdr:from>
    <xdr:to>
      <xdr:col>55</xdr:col>
      <xdr:colOff>0</xdr:colOff>
      <xdr:row>37</xdr:row>
      <xdr:rowOff>27658</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9639300" y="6364575"/>
          <a:ext cx="838200" cy="6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16085</xdr:rowOff>
    </xdr:from>
    <xdr:ext cx="534377"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58453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164658</xdr:rowOff>
    </xdr:from>
    <xdr:to>
      <xdr:col>55</xdr:col>
      <xdr:colOff>50800</xdr:colOff>
      <xdr:row>35</xdr:row>
      <xdr:rowOff>94808</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599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14262</xdr:rowOff>
    </xdr:from>
    <xdr:to>
      <xdr:col>50</xdr:col>
      <xdr:colOff>114300</xdr:colOff>
      <xdr:row>37</xdr:row>
      <xdr:rowOff>27658</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8750300" y="6357912"/>
          <a:ext cx="889000" cy="1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25241</xdr:rowOff>
    </xdr:from>
    <xdr:to>
      <xdr:col>50</xdr:col>
      <xdr:colOff>165100</xdr:colOff>
      <xdr:row>35</xdr:row>
      <xdr:rowOff>126841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602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143368</xdr:rowOff>
    </xdr:from>
    <xdr:ext cx="534377"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72111" y="580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3729</xdr:rowOff>
    </xdr:from>
    <xdr:to>
      <xdr:col>45</xdr:col>
      <xdr:colOff>177800</xdr:colOff>
      <xdr:row>37</xdr:row>
      <xdr:rowOff>14262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7861300" y="6347379"/>
          <a:ext cx="889000" cy="10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40305</xdr:rowOff>
    </xdr:from>
    <xdr:to>
      <xdr:col>46</xdr:col>
      <xdr:colOff>38100</xdr:colOff>
      <xdr:row>35</xdr:row>
      <xdr:rowOff>141905</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04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158432</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5816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3729</xdr:rowOff>
    </xdr:from>
    <xdr:to>
      <xdr:col>41</xdr:col>
      <xdr:colOff>50800</xdr:colOff>
      <xdr:row>37</xdr:row>
      <xdr:rowOff>32418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6972300" y="6347379"/>
          <a:ext cx="889000" cy="28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44197</xdr:rowOff>
    </xdr:from>
    <xdr:to>
      <xdr:col>41</xdr:col>
      <xdr:colOff>101600</xdr:colOff>
      <xdr:row>35</xdr:row>
      <xdr:rowOff>145797</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04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162324</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4111" y="582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82614</xdr:rowOff>
    </xdr:from>
    <xdr:to>
      <xdr:col>36</xdr:col>
      <xdr:colOff>165100</xdr:colOff>
      <xdr:row>36</xdr:row>
      <xdr:rowOff>12764</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08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29291</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585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141575</xdr:rowOff>
    </xdr:from>
    <xdr:to>
      <xdr:col>55</xdr:col>
      <xdr:colOff>50800</xdr:colOff>
      <xdr:row>37</xdr:row>
      <xdr:rowOff>71725</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631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56502</xdr:rowOff>
    </xdr:from>
    <xdr:ext cx="534377"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622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148308</xdr:rowOff>
    </xdr:from>
    <xdr:to>
      <xdr:col>50</xdr:col>
      <xdr:colOff>165100</xdr:colOff>
      <xdr:row>37</xdr:row>
      <xdr:rowOff>78458</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632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69585</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72111" y="641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134912</xdr:rowOff>
    </xdr:from>
    <xdr:to>
      <xdr:col>46</xdr:col>
      <xdr:colOff>38100</xdr:colOff>
      <xdr:row>37</xdr:row>
      <xdr:rowOff>65062</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630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56189</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83111" y="639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124379</xdr:rowOff>
    </xdr:from>
    <xdr:to>
      <xdr:col>41</xdr:col>
      <xdr:colOff>101600</xdr:colOff>
      <xdr:row>37</xdr:row>
      <xdr:rowOff>54529</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629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45656</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38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153068</xdr:rowOff>
    </xdr:from>
    <xdr:to>
      <xdr:col>36</xdr:col>
      <xdr:colOff>165100</xdr:colOff>
      <xdr:row>37</xdr:row>
      <xdr:rowOff>83218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32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74345</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41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a:extLst>
            <a:ext uri="{FF2B5EF4-FFF2-40B4-BE49-F238E27FC236}">
              <a16:creationId xmlns:a16="http://schemas.microsoft.com/office/drawing/2014/main" id="{00000000-0008-0000-06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9280</xdr:rowOff>
    </xdr:from>
    <xdr:to>
      <xdr:col>54</xdr:col>
      <xdr:colOff>189865</xdr:colOff>
      <xdr:row>59</xdr:row>
      <xdr:rowOff>15563</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flipV="1">
          <a:off x="10475595" y="8581780"/>
          <a:ext cx="1270" cy="1549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19390</xdr:rowOff>
    </xdr:from>
    <xdr:ext cx="469744" cy="259045"/>
    <xdr:sp macro="" textlink="">
      <xdr:nvSpPr>
        <xdr:cNvPr id="337" name="普通建設事業費最小値テキスト">
          <a:extLst>
            <a:ext uri="{FF2B5EF4-FFF2-40B4-BE49-F238E27FC236}">
              <a16:creationId xmlns:a16="http://schemas.microsoft.com/office/drawing/2014/main" id="{00000000-0008-0000-0600-000051010000}"/>
            </a:ext>
          </a:extLst>
        </xdr:cNvPr>
        <xdr:cNvSpPr txBox="1"/>
      </xdr:nvSpPr>
      <xdr:spPr>
        <a:xfrm>
          <a:off x="10528300" y="1013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15563</xdr:rowOff>
    </xdr:from>
    <xdr:to>
      <xdr:col>55</xdr:col>
      <xdr:colOff>88900</xdr:colOff>
      <xdr:row>59</xdr:row>
      <xdr:rowOff>15563</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10131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127407</xdr:rowOff>
    </xdr:from>
    <xdr:ext cx="599010" cy="259045"/>
    <xdr:sp macro="" textlink="">
      <xdr:nvSpPr>
        <xdr:cNvPr id="339" name="普通建設事業費最大値テキスト">
          <a:extLst>
            <a:ext uri="{FF2B5EF4-FFF2-40B4-BE49-F238E27FC236}">
              <a16:creationId xmlns:a16="http://schemas.microsoft.com/office/drawing/2014/main" id="{00000000-0008-0000-0600-000053010000}"/>
            </a:ext>
          </a:extLst>
        </xdr:cNvPr>
        <xdr:cNvSpPr txBox="1"/>
      </xdr:nvSpPr>
      <xdr:spPr>
        <a:xfrm>
          <a:off x="10528300" y="8357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9280</xdr:rowOff>
    </xdr:from>
    <xdr:to>
      <xdr:col>55</xdr:col>
      <xdr:colOff>88900</xdr:colOff>
      <xdr:row>50</xdr:row>
      <xdr:rowOff>9280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8581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155748</xdr:rowOff>
    </xdr:from>
    <xdr:to>
      <xdr:col>55</xdr:col>
      <xdr:colOff>0</xdr:colOff>
      <xdr:row>58</xdr:row>
      <xdr:rowOff>78953</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9639300" y="9928398"/>
          <a:ext cx="838200" cy="9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22897</xdr:rowOff>
    </xdr:from>
    <xdr:ext cx="534377" cy="259045"/>
    <xdr:sp macro="" textlink="">
      <xdr:nvSpPr>
        <xdr:cNvPr id="342" name="普通建設事業費平均値テキスト">
          <a:extLst>
            <a:ext uri="{FF2B5EF4-FFF2-40B4-BE49-F238E27FC236}">
              <a16:creationId xmlns:a16="http://schemas.microsoft.com/office/drawing/2014/main" id="{00000000-0008-0000-0600-000056010000}"/>
            </a:ext>
          </a:extLst>
        </xdr:cNvPr>
        <xdr:cNvSpPr txBox="1"/>
      </xdr:nvSpPr>
      <xdr:spPr>
        <a:xfrm>
          <a:off x="10528300" y="9624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20</xdr:rowOff>
    </xdr:from>
    <xdr:to>
      <xdr:col>55</xdr:col>
      <xdr:colOff>50800</xdr:colOff>
      <xdr:row>57</xdr:row>
      <xdr:rowOff>101620</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104267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53613</xdr:rowOff>
    </xdr:from>
    <xdr:to>
      <xdr:col>50</xdr:col>
      <xdr:colOff>114300</xdr:colOff>
      <xdr:row>58</xdr:row>
      <xdr:rowOff>78953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8750300" y="9826263"/>
          <a:ext cx="889000" cy="196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164826</xdr:rowOff>
    </xdr:from>
    <xdr:to>
      <xdr:col>50</xdr:col>
      <xdr:colOff>165100</xdr:colOff>
      <xdr:row>57</xdr:row>
      <xdr:rowOff>94976</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9588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111503</xdr:rowOff>
    </xdr:from>
    <xdr:ext cx="534377"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9372111" y="95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53613</xdr:rowOff>
    </xdr:from>
    <xdr:to>
      <xdr:col>45</xdr:col>
      <xdr:colOff>177800</xdr:colOff>
      <xdr:row>57</xdr:row>
      <xdr:rowOff>114101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7861300" y="9826263"/>
          <a:ext cx="889000" cy="6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33785</xdr:rowOff>
    </xdr:from>
    <xdr:to>
      <xdr:col>46</xdr:col>
      <xdr:colOff>38100</xdr:colOff>
      <xdr:row>57</xdr:row>
      <xdr:rowOff>135385</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8699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126512</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8483111" y="989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114101</xdr:rowOff>
    </xdr:from>
    <xdr:to>
      <xdr:col>41</xdr:col>
      <xdr:colOff>50800</xdr:colOff>
      <xdr:row>58</xdr:row>
      <xdr:rowOff>60250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6972300" y="9886751"/>
          <a:ext cx="889000" cy="117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47096</xdr:rowOff>
    </xdr:from>
    <xdr:to>
      <xdr:col>41</xdr:col>
      <xdr:colOff>101600</xdr:colOff>
      <xdr:row>57</xdr:row>
      <xdr:rowOff>148696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7810500" y="98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165223</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7594111" y="959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158101</xdr:rowOff>
    </xdr:from>
    <xdr:to>
      <xdr:col>36</xdr:col>
      <xdr:colOff>165100</xdr:colOff>
      <xdr:row>57</xdr:row>
      <xdr:rowOff>88251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6921500" y="975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104778</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6705111" y="953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104948</xdr:rowOff>
    </xdr:from>
    <xdr:to>
      <xdr:col>55</xdr:col>
      <xdr:colOff>50800</xdr:colOff>
      <xdr:row>58</xdr:row>
      <xdr:rowOff>35098</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10426700" y="987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83375</xdr:rowOff>
    </xdr:from>
    <xdr:ext cx="534377" cy="259045"/>
    <xdr:sp macro="" textlink="">
      <xdr:nvSpPr>
        <xdr:cNvPr id="361" name="普通建設事業費該当値テキスト">
          <a:extLst>
            <a:ext uri="{FF2B5EF4-FFF2-40B4-BE49-F238E27FC236}">
              <a16:creationId xmlns:a16="http://schemas.microsoft.com/office/drawing/2014/main" id="{00000000-0008-0000-0600-000069010000}"/>
            </a:ext>
          </a:extLst>
        </xdr:cNvPr>
        <xdr:cNvSpPr txBox="1"/>
      </xdr:nvSpPr>
      <xdr:spPr>
        <a:xfrm>
          <a:off x="10528300" y="985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28153</xdr:rowOff>
    </xdr:from>
    <xdr:to>
      <xdr:col>50</xdr:col>
      <xdr:colOff>165100</xdr:colOff>
      <xdr:row>58</xdr:row>
      <xdr:rowOff>129753</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9588500" y="997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120880</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372111" y="1006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2813</xdr:rowOff>
    </xdr:from>
    <xdr:to>
      <xdr:col>46</xdr:col>
      <xdr:colOff>38100</xdr:colOff>
      <xdr:row>57</xdr:row>
      <xdr:rowOff>104413</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8699500" y="977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120940</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483111" y="9550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63301</xdr:rowOff>
    </xdr:from>
    <xdr:to>
      <xdr:col>41</xdr:col>
      <xdr:colOff>101600</xdr:colOff>
      <xdr:row>57</xdr:row>
      <xdr:rowOff>164901</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7810500" y="983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156028</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94111" y="992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9450</xdr:rowOff>
    </xdr:from>
    <xdr:to>
      <xdr:col>36</xdr:col>
      <xdr:colOff>165100</xdr:colOff>
      <xdr:row>58</xdr:row>
      <xdr:rowOff>111050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6921500" y="99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102177</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05111" y="1004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112406</xdr:rowOff>
    </xdr:from>
    <xdr:to>
      <xdr:col>54</xdr:col>
      <xdr:colOff>189865</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285356"/>
          <a:ext cx="1270" cy="1303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59083</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2060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112406</xdr:rowOff>
    </xdr:from>
    <xdr:to>
      <xdr:col>55</xdr:col>
      <xdr:colOff>88900</xdr:colOff>
      <xdr:row>71</xdr:row>
      <xdr:rowOff>112406</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285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29807</xdr:rowOff>
    </xdr:from>
    <xdr:to>
      <xdr:col>55</xdr:col>
      <xdr:colOff>0</xdr:colOff>
      <xdr:row>79</xdr:row>
      <xdr:rowOff>43449</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9639300" y="13574357"/>
          <a:ext cx="838200" cy="1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88349</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289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65472</xdr:rowOff>
    </xdr:from>
    <xdr:to>
      <xdr:col>55</xdr:col>
      <xdr:colOff>50800</xdr:colOff>
      <xdr:row>78</xdr:row>
      <xdr:rowOff>167072</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43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46385</xdr:rowOff>
    </xdr:from>
    <xdr:to>
      <xdr:col>50</xdr:col>
      <xdr:colOff>114300</xdr:colOff>
      <xdr:row>79</xdr:row>
      <xdr:rowOff>43449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8750300" y="13419485"/>
          <a:ext cx="889000" cy="168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66504</xdr:rowOff>
    </xdr:from>
    <xdr:to>
      <xdr:col>50</xdr:col>
      <xdr:colOff>165100</xdr:colOff>
      <xdr:row>78</xdr:row>
      <xdr:rowOff>168104</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4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13181</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21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46385</xdr:rowOff>
    </xdr:from>
    <xdr:to>
      <xdr:col>45</xdr:col>
      <xdr:colOff>177800</xdr:colOff>
      <xdr:row>78</xdr:row>
      <xdr:rowOff>135609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7861300" y="13419485"/>
          <a:ext cx="889000" cy="89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78274</xdr:rowOff>
    </xdr:from>
    <xdr:to>
      <xdr:col>46</xdr:col>
      <xdr:colOff>38100</xdr:colOff>
      <xdr:row>79</xdr:row>
      <xdr:rowOff>8424</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451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171001</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544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135609</xdr:rowOff>
    </xdr:from>
    <xdr:to>
      <xdr:col>41</xdr:col>
      <xdr:colOff>50800</xdr:colOff>
      <xdr:row>79</xdr:row>
      <xdr:rowOff>14142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6972300" y="13508709"/>
          <a:ext cx="889000" cy="4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56519</xdr:rowOff>
    </xdr:from>
    <xdr:to>
      <xdr:col>41</xdr:col>
      <xdr:colOff>101600</xdr:colOff>
      <xdr:row>78</xdr:row>
      <xdr:rowOff>158119</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4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3196</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20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19413</xdr:rowOff>
    </xdr:from>
    <xdr:to>
      <xdr:col>36</xdr:col>
      <xdr:colOff>165100</xdr:colOff>
      <xdr:row>78</xdr:row>
      <xdr:rowOff>121013</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39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137540</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16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150457</xdr:rowOff>
    </xdr:from>
    <xdr:to>
      <xdr:col>55</xdr:col>
      <xdr:colOff>50800</xdr:colOff>
      <xdr:row>79</xdr:row>
      <xdr:rowOff>80607</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52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65384</xdr:rowOff>
    </xdr:from>
    <xdr:ext cx="469744"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438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164099</xdr:rowOff>
    </xdr:from>
    <xdr:to>
      <xdr:col>50</xdr:col>
      <xdr:colOff>165100</xdr:colOff>
      <xdr:row>79</xdr:row>
      <xdr:rowOff>94249</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53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85376</xdr:rowOff>
    </xdr:from>
    <xdr:ext cx="378565"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50017" y="13629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167035</xdr:rowOff>
    </xdr:from>
    <xdr:to>
      <xdr:col>46</xdr:col>
      <xdr:colOff>38100</xdr:colOff>
      <xdr:row>78</xdr:row>
      <xdr:rowOff>97185</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36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113712</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3143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84809</xdr:rowOff>
    </xdr:from>
    <xdr:to>
      <xdr:col>41</xdr:col>
      <xdr:colOff>101600</xdr:colOff>
      <xdr:row>79</xdr:row>
      <xdr:rowOff>14959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45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6086</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55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134792</xdr:rowOff>
    </xdr:from>
    <xdr:to>
      <xdr:col>36</xdr:col>
      <xdr:colOff>165100</xdr:colOff>
      <xdr:row>79</xdr:row>
      <xdr:rowOff>64942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50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56069</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37428" y="13600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111734</xdr:rowOff>
    </xdr:from>
    <xdr:to>
      <xdr:col>54</xdr:col>
      <xdr:colOff>189865</xdr:colOff>
      <xdr:row>98</xdr:row>
      <xdr:rowOff>167033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713684"/>
          <a:ext cx="1270" cy="1255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170860</xdr:rowOff>
    </xdr:from>
    <xdr:ext cx="469744"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72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167033</xdr:rowOff>
    </xdr:from>
    <xdr:to>
      <xdr:col>55</xdr:col>
      <xdr:colOff>88900</xdr:colOff>
      <xdr:row>98</xdr:row>
      <xdr:rowOff>167033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69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58411</xdr:rowOff>
    </xdr:from>
    <xdr:ext cx="599010"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488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111734</xdr:rowOff>
    </xdr:from>
    <xdr:to>
      <xdr:col>55</xdr:col>
      <xdr:colOff>88900</xdr:colOff>
      <xdr:row>91</xdr:row>
      <xdr:rowOff>111734</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71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100785</xdr:rowOff>
    </xdr:from>
    <xdr:to>
      <xdr:col>55</xdr:col>
      <xdr:colOff>0</xdr:colOff>
      <xdr:row>97</xdr:row>
      <xdr:rowOff>140919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731435"/>
          <a:ext cx="838200" cy="4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152361</xdr:rowOff>
    </xdr:from>
    <xdr:ext cx="534377"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440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129484</xdr:rowOff>
    </xdr:from>
    <xdr:to>
      <xdr:col>55</xdr:col>
      <xdr:colOff>50800</xdr:colOff>
      <xdr:row>97</xdr:row>
      <xdr:rowOff>59634</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58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140919</xdr:rowOff>
    </xdr:from>
    <xdr:to>
      <xdr:col>50</xdr:col>
      <xdr:colOff>114300</xdr:colOff>
      <xdr:row>97</xdr:row>
      <xdr:rowOff>141399</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771569"/>
          <a:ext cx="889000" cy="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120066</xdr:rowOff>
    </xdr:from>
    <xdr:to>
      <xdr:col>50</xdr:col>
      <xdr:colOff>165100</xdr:colOff>
      <xdr:row>97</xdr:row>
      <xdr:rowOff>50216</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5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66743</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72111" y="16354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66236</xdr:rowOff>
    </xdr:from>
    <xdr:to>
      <xdr:col>45</xdr:col>
      <xdr:colOff>177800</xdr:colOff>
      <xdr:row>97</xdr:row>
      <xdr:rowOff>141399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7861300" y="16696886"/>
          <a:ext cx="889000" cy="7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163812</xdr:rowOff>
    </xdr:from>
    <xdr:to>
      <xdr:col>46</xdr:col>
      <xdr:colOff>38100</xdr:colOff>
      <xdr:row>97</xdr:row>
      <xdr:rowOff>93962</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6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110489</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83111" y="163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66236</xdr:rowOff>
    </xdr:from>
    <xdr:to>
      <xdr:col>41</xdr:col>
      <xdr:colOff>50800</xdr:colOff>
      <xdr:row>98</xdr:row>
      <xdr:rowOff>5733</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696886"/>
          <a:ext cx="889000" cy="110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62337</xdr:rowOff>
    </xdr:from>
    <xdr:to>
      <xdr:col>41</xdr:col>
      <xdr:colOff>101600</xdr:colOff>
      <xdr:row>97</xdr:row>
      <xdr:rowOff>163937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69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155064</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94111" y="1678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27361</xdr:rowOff>
    </xdr:from>
    <xdr:to>
      <xdr:col>36</xdr:col>
      <xdr:colOff>165100</xdr:colOff>
      <xdr:row>97</xdr:row>
      <xdr:rowOff>128961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658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145488</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705111" y="1643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49985</xdr:rowOff>
    </xdr:from>
    <xdr:to>
      <xdr:col>55</xdr:col>
      <xdr:colOff>50800</xdr:colOff>
      <xdr:row>97</xdr:row>
      <xdr:rowOff>151585</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68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28412</xdr:rowOff>
    </xdr:from>
    <xdr:ext cx="534377"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65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90119</xdr:rowOff>
    </xdr:from>
    <xdr:to>
      <xdr:col>50</xdr:col>
      <xdr:colOff>165100</xdr:colOff>
      <xdr:row>98</xdr:row>
      <xdr:rowOff>20269</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72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11396</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81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90599</xdr:rowOff>
    </xdr:from>
    <xdr:to>
      <xdr:col>46</xdr:col>
      <xdr:colOff>38100</xdr:colOff>
      <xdr:row>98</xdr:row>
      <xdr:rowOff>20749</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72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11876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81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15436</xdr:rowOff>
    </xdr:from>
    <xdr:to>
      <xdr:col>41</xdr:col>
      <xdr:colOff>101600</xdr:colOff>
      <xdr:row>97</xdr:row>
      <xdr:rowOff>117036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64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133563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421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126383</xdr:rowOff>
    </xdr:from>
    <xdr:to>
      <xdr:col>36</xdr:col>
      <xdr:colOff>165100</xdr:colOff>
      <xdr:row>98</xdr:row>
      <xdr:rowOff>56533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75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47660</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84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24320</xdr:rowOff>
    </xdr:from>
    <xdr:to>
      <xdr:col>85</xdr:col>
      <xdr:colOff>126364</xdr:colOff>
      <xdr:row>38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flipV="1">
          <a:off x="16317595" y="5339270"/>
          <a:ext cx="1269" cy="1201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53212</xdr:rowOff>
    </xdr:from>
    <xdr:ext cx="249299" cy="259045"/>
    <xdr:sp macro="" textlink="">
      <xdr:nvSpPr>
        <xdr:cNvPr id="504" name="災害復旧事業費最小値テキスト">
          <a:extLst>
            <a:ext uri="{FF2B5EF4-FFF2-40B4-BE49-F238E27FC236}">
              <a16:creationId xmlns:a16="http://schemas.microsoft.com/office/drawing/2014/main" id="{00000000-0008-0000-0600-0000F8010000}"/>
            </a:ext>
          </a:extLst>
        </xdr:cNvPr>
        <xdr:cNvSpPr txBox="1"/>
      </xdr:nvSpPr>
      <xdr:spPr>
        <a:xfrm>
          <a:off x="16370300" y="65683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142447</xdr:rowOff>
    </xdr:from>
    <xdr:ext cx="599010" cy="259045"/>
    <xdr:sp macro="" textlink="">
      <xdr:nvSpPr>
        <xdr:cNvPr id="506" name="災害復旧事業費最大値テキスト">
          <a:extLst>
            <a:ext uri="{FF2B5EF4-FFF2-40B4-BE49-F238E27FC236}">
              <a16:creationId xmlns:a16="http://schemas.microsoft.com/office/drawing/2014/main" id="{00000000-0008-0000-0600-0000FA010000}"/>
            </a:ext>
          </a:extLst>
        </xdr:cNvPr>
        <xdr:cNvSpPr txBox="1"/>
      </xdr:nvSpPr>
      <xdr:spPr>
        <a:xfrm>
          <a:off x="16370300" y="5114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24320</xdr:rowOff>
    </xdr:from>
    <xdr:to>
      <xdr:col>86</xdr:col>
      <xdr:colOff>25400</xdr:colOff>
      <xdr:row>31</xdr:row>
      <xdr:rowOff>24320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5339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6272</xdr:rowOff>
    </xdr:from>
    <xdr:to>
      <xdr:col>85</xdr:col>
      <xdr:colOff>127000</xdr:colOff>
      <xdr:row>38</xdr:row>
      <xdr:rowOff>11724</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5481300" y="6521372"/>
          <a:ext cx="838200" cy="5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142112</xdr:rowOff>
    </xdr:from>
    <xdr:ext cx="469744" cy="259045"/>
    <xdr:sp macro="" textlink="">
      <xdr:nvSpPr>
        <xdr:cNvPr id="509" name="災害復旧事業費平均値テキスト">
          <a:extLst>
            <a:ext uri="{FF2B5EF4-FFF2-40B4-BE49-F238E27FC236}">
              <a16:creationId xmlns:a16="http://schemas.microsoft.com/office/drawing/2014/main" id="{00000000-0008-0000-0600-0000FD010000}"/>
            </a:ext>
          </a:extLst>
        </xdr:cNvPr>
        <xdr:cNvSpPr txBox="1"/>
      </xdr:nvSpPr>
      <xdr:spPr>
        <a:xfrm>
          <a:off x="16370300" y="6314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119235</xdr:rowOff>
    </xdr:from>
    <xdr:to>
      <xdr:col>85</xdr:col>
      <xdr:colOff>177800</xdr:colOff>
      <xdr:row>38</xdr:row>
      <xdr:rowOff>49385</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6268700" y="646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11724</xdr:rowOff>
    </xdr:from>
    <xdr:to>
      <xdr:col>81</xdr:col>
      <xdr:colOff>50800</xdr:colOff>
      <xdr:row>38</xdr:row>
      <xdr:rowOff>17587</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4592300" y="6526824"/>
          <a:ext cx="889000" cy="5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137249</xdr:rowOff>
    </xdr:from>
    <xdr:to>
      <xdr:col>81</xdr:col>
      <xdr:colOff>101600</xdr:colOff>
      <xdr:row>38</xdr:row>
      <xdr:rowOff>67399</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5430500" y="6480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58526</xdr:rowOff>
    </xdr:from>
    <xdr:ext cx="469744"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5246428" y="6573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17587</xdr:rowOff>
    </xdr:from>
    <xdr:to>
      <xdr:col>76</xdr:col>
      <xdr:colOff>114300</xdr:colOff>
      <xdr:row>38</xdr:row>
      <xdr:rowOff>21994</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3703300" y="6532687"/>
          <a:ext cx="889000" cy="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127236</xdr:rowOff>
    </xdr:from>
    <xdr:to>
      <xdr:col>76</xdr:col>
      <xdr:colOff>165100</xdr:colOff>
      <xdr:row>38</xdr:row>
      <xdr:rowOff>57386</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4541500" y="647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73913</xdr:rowOff>
    </xdr:from>
    <xdr:ext cx="469744"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4357428" y="624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21994</xdr:rowOff>
    </xdr:from>
    <xdr:to>
      <xdr:col>71</xdr:col>
      <xdr:colOff>177800</xdr:colOff>
      <xdr:row>38</xdr:row>
      <xdr:rowOff>23611</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2814300" y="6537094"/>
          <a:ext cx="889000" cy="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136740</xdr:rowOff>
    </xdr:from>
    <xdr:to>
      <xdr:col>72</xdr:col>
      <xdr:colOff>38100</xdr:colOff>
      <xdr:row>38</xdr:row>
      <xdr:rowOff>66890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3652500" y="648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83417</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3468428" y="625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119235</xdr:rowOff>
    </xdr:from>
    <xdr:to>
      <xdr:col>67</xdr:col>
      <xdr:colOff>101600</xdr:colOff>
      <xdr:row>38</xdr:row>
      <xdr:rowOff>49385</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2763500" y="646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65912</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2579428" y="623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126922</xdr:rowOff>
    </xdr:from>
    <xdr:to>
      <xdr:col>85</xdr:col>
      <xdr:colOff>177800</xdr:colOff>
      <xdr:row>38</xdr:row>
      <xdr:rowOff>57072</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6268700" y="647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97662</xdr:rowOff>
    </xdr:from>
    <xdr:ext cx="469744" cy="259045"/>
    <xdr:sp macro="" textlink="">
      <xdr:nvSpPr>
        <xdr:cNvPr id="528" name="災害復旧事業費該当値テキスト">
          <a:extLst>
            <a:ext uri="{FF2B5EF4-FFF2-40B4-BE49-F238E27FC236}">
              <a16:creationId xmlns:a16="http://schemas.microsoft.com/office/drawing/2014/main" id="{00000000-0008-0000-0600-000010020000}"/>
            </a:ext>
          </a:extLst>
        </xdr:cNvPr>
        <xdr:cNvSpPr txBox="1"/>
      </xdr:nvSpPr>
      <xdr:spPr>
        <a:xfrm>
          <a:off x="16370300" y="644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132374</xdr:rowOff>
    </xdr:from>
    <xdr:to>
      <xdr:col>81</xdr:col>
      <xdr:colOff>101600</xdr:colOff>
      <xdr:row>38</xdr:row>
      <xdr:rowOff>62524</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5430500" y="647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79051</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46428" y="6251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138238</xdr:rowOff>
    </xdr:from>
    <xdr:to>
      <xdr:col>76</xdr:col>
      <xdr:colOff>165100</xdr:colOff>
      <xdr:row>38</xdr:row>
      <xdr:rowOff>68388</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4541500" y="648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59514</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574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142644</xdr:rowOff>
    </xdr:from>
    <xdr:to>
      <xdr:col>72</xdr:col>
      <xdr:colOff>38100</xdr:colOff>
      <xdr:row>38</xdr:row>
      <xdr:rowOff>72794</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3652500" y="648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63921</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4017" y="6579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144261</xdr:rowOff>
    </xdr:from>
    <xdr:to>
      <xdr:col>67</xdr:col>
      <xdr:colOff>101600</xdr:colOff>
      <xdr:row>38</xdr:row>
      <xdr:rowOff>74411</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2763500" y="648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65538</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5017" y="6580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3" name="失業対策事業費最小値テキスト">
          <a:extLst>
            <a:ext uri="{FF2B5EF4-FFF2-40B4-BE49-F238E27FC236}">
              <a16:creationId xmlns:a16="http://schemas.microsoft.com/office/drawing/2014/main" id="{00000000-0008-0000-0600-00002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5" name="失業対策事業費最大値テキスト">
          <a:extLst>
            <a:ext uri="{FF2B5EF4-FFF2-40B4-BE49-F238E27FC236}">
              <a16:creationId xmlns:a16="http://schemas.microsoft.com/office/drawing/2014/main" id="{00000000-0008-0000-0600-00002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8" name="失業対策事業費平均値テキスト">
          <a:extLst>
            <a:ext uri="{FF2B5EF4-FFF2-40B4-BE49-F238E27FC236}">
              <a16:creationId xmlns:a16="http://schemas.microsoft.com/office/drawing/2014/main" id="{00000000-0008-0000-0600-00002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9" name="フローチャート: 判断 558">
          <a:extLst>
            <a:ext uri="{FF2B5EF4-FFF2-40B4-BE49-F238E27FC236}">
              <a16:creationId xmlns:a16="http://schemas.microsoft.com/office/drawing/2014/main" id="{00000000-0008-0000-0600-00002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7" name="失業対策事業費該当値テキスト">
          <a:extLst>
            <a:ext uri="{FF2B5EF4-FFF2-40B4-BE49-F238E27FC236}">
              <a16:creationId xmlns:a16="http://schemas.microsoft.com/office/drawing/2014/main" id="{00000000-0008-0000-0600-00004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22337</xdr:rowOff>
    </xdr:from>
    <xdr:to>
      <xdr:col>85</xdr:col>
      <xdr:colOff>126364</xdr:colOff>
      <xdr:row>79</xdr:row>
      <xdr:rowOff>27998</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flipV="1">
          <a:off x="16317595" y="12195287"/>
          <a:ext cx="1269" cy="1377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31825</xdr:rowOff>
    </xdr:from>
    <xdr:ext cx="469744" cy="259045"/>
    <xdr:sp macro="" textlink="">
      <xdr:nvSpPr>
        <xdr:cNvPr id="610" name="公債費最小値テキスト">
          <a:extLst>
            <a:ext uri="{FF2B5EF4-FFF2-40B4-BE49-F238E27FC236}">
              <a16:creationId xmlns:a16="http://schemas.microsoft.com/office/drawing/2014/main" id="{00000000-0008-0000-0600-000062020000}"/>
            </a:ext>
          </a:extLst>
        </xdr:cNvPr>
        <xdr:cNvSpPr txBox="1"/>
      </xdr:nvSpPr>
      <xdr:spPr>
        <a:xfrm>
          <a:off x="16370300" y="1357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27998</xdr:rowOff>
    </xdr:from>
    <xdr:to>
      <xdr:col>86</xdr:col>
      <xdr:colOff>25400</xdr:colOff>
      <xdr:row>79</xdr:row>
      <xdr:rowOff>27998</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6230600" y="1357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140464</xdr:rowOff>
    </xdr:from>
    <xdr:ext cx="599010" cy="259045"/>
    <xdr:sp macro="" textlink="">
      <xdr:nvSpPr>
        <xdr:cNvPr id="612" name="公債費最大値テキスト">
          <a:extLst>
            <a:ext uri="{FF2B5EF4-FFF2-40B4-BE49-F238E27FC236}">
              <a16:creationId xmlns:a16="http://schemas.microsoft.com/office/drawing/2014/main" id="{00000000-0008-0000-0600-000064020000}"/>
            </a:ext>
          </a:extLst>
        </xdr:cNvPr>
        <xdr:cNvSpPr txBox="1"/>
      </xdr:nvSpPr>
      <xdr:spPr>
        <a:xfrm>
          <a:off x="16370300" y="1197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22337</xdr:rowOff>
    </xdr:from>
    <xdr:to>
      <xdr:col>86</xdr:col>
      <xdr:colOff>25400</xdr:colOff>
      <xdr:row>71</xdr:row>
      <xdr:rowOff>22337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219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144104</xdr:rowOff>
    </xdr:from>
    <xdr:to>
      <xdr:col>85</xdr:col>
      <xdr:colOff>127000</xdr:colOff>
      <xdr:row>77</xdr:row>
      <xdr:rowOff>118470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5481300" y="13174304"/>
          <a:ext cx="838200" cy="145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131925</xdr:rowOff>
    </xdr:from>
    <xdr:ext cx="534377" cy="259045"/>
    <xdr:sp macro="" textlink="">
      <xdr:nvSpPr>
        <xdr:cNvPr id="615" name="公債費平均値テキスト">
          <a:extLst>
            <a:ext uri="{FF2B5EF4-FFF2-40B4-BE49-F238E27FC236}">
              <a16:creationId xmlns:a16="http://schemas.microsoft.com/office/drawing/2014/main" id="{00000000-0008-0000-0600-000067020000}"/>
            </a:ext>
          </a:extLst>
        </xdr:cNvPr>
        <xdr:cNvSpPr txBox="1"/>
      </xdr:nvSpPr>
      <xdr:spPr>
        <a:xfrm>
          <a:off x="16370300" y="12990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109048</xdr:rowOff>
    </xdr:from>
    <xdr:to>
      <xdr:col>85</xdr:col>
      <xdr:colOff>177800</xdr:colOff>
      <xdr:row>77</xdr:row>
      <xdr:rowOff>39198</xdr:rowOff>
    </xdr:to>
    <xdr:sp macro="" textlink="">
      <xdr:nvSpPr>
        <xdr:cNvPr id="616" name="フローチャート: 判断 615">
          <a:extLst>
            <a:ext uri="{FF2B5EF4-FFF2-40B4-BE49-F238E27FC236}">
              <a16:creationId xmlns:a16="http://schemas.microsoft.com/office/drawing/2014/main" id="{00000000-0008-0000-0600-000068020000}"/>
            </a:ext>
          </a:extLst>
        </xdr:cNvPr>
        <xdr:cNvSpPr/>
      </xdr:nvSpPr>
      <xdr:spPr>
        <a:xfrm>
          <a:off x="162687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144104</xdr:rowOff>
    </xdr:from>
    <xdr:to>
      <xdr:col>81</xdr:col>
      <xdr:colOff>50800</xdr:colOff>
      <xdr:row>77</xdr:row>
      <xdr:rowOff>109471</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4592300" y="13174304"/>
          <a:ext cx="889000" cy="136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110525</xdr:rowOff>
    </xdr:from>
    <xdr:to>
      <xdr:col>81</xdr:col>
      <xdr:colOff>101600</xdr:colOff>
      <xdr:row>77</xdr:row>
      <xdr:rowOff>40675</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5430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31802</xdr:rowOff>
    </xdr:from>
    <xdr:ext cx="534377"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5214111" y="1323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109471</xdr:rowOff>
    </xdr:from>
    <xdr:to>
      <xdr:col>76</xdr:col>
      <xdr:colOff>114300</xdr:colOff>
      <xdr:row>77</xdr:row>
      <xdr:rowOff>128507</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3703300" y="13311121"/>
          <a:ext cx="889000" cy="19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104239</xdr:rowOff>
    </xdr:from>
    <xdr:to>
      <xdr:col>76</xdr:col>
      <xdr:colOff>165100</xdr:colOff>
      <xdr:row>77</xdr:row>
      <xdr:rowOff>34389</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4541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50916</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4325111" y="129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128507</xdr:rowOff>
    </xdr:from>
    <xdr:to>
      <xdr:col>71</xdr:col>
      <xdr:colOff>177800</xdr:colOff>
      <xdr:row>77</xdr:row>
      <xdr:rowOff>132857</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2814300" y="13330157"/>
          <a:ext cx="889000" cy="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57238</xdr:rowOff>
    </xdr:from>
    <xdr:to>
      <xdr:col>72</xdr:col>
      <xdr:colOff>38100</xdr:colOff>
      <xdr:row>76</xdr:row>
      <xdr:rowOff>158838</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3652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3916</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3436111" y="128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44376</xdr:rowOff>
    </xdr:from>
    <xdr:to>
      <xdr:col>67</xdr:col>
      <xdr:colOff>101600</xdr:colOff>
      <xdr:row>76</xdr:row>
      <xdr:rowOff>145976</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2763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162503</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2547111" y="1284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67670</xdr:rowOff>
    </xdr:from>
    <xdr:to>
      <xdr:col>85</xdr:col>
      <xdr:colOff>177800</xdr:colOff>
      <xdr:row>77</xdr:row>
      <xdr:rowOff>169270</xdr:rowOff>
    </xdr:to>
    <xdr:sp macro="" textlink="">
      <xdr:nvSpPr>
        <xdr:cNvPr id="633" name="楕円 632">
          <a:extLst>
            <a:ext uri="{FF2B5EF4-FFF2-40B4-BE49-F238E27FC236}">
              <a16:creationId xmlns:a16="http://schemas.microsoft.com/office/drawing/2014/main" id="{00000000-0008-0000-0600-000079020000}"/>
            </a:ext>
          </a:extLst>
        </xdr:cNvPr>
        <xdr:cNvSpPr/>
      </xdr:nvSpPr>
      <xdr:spPr>
        <a:xfrm>
          <a:off x="16268700" y="1326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46097</xdr:rowOff>
    </xdr:from>
    <xdr:ext cx="534377" cy="259045"/>
    <xdr:sp macro="" textlink="">
      <xdr:nvSpPr>
        <xdr:cNvPr id="634" name="公債費該当値テキスト">
          <a:extLst>
            <a:ext uri="{FF2B5EF4-FFF2-40B4-BE49-F238E27FC236}">
              <a16:creationId xmlns:a16="http://schemas.microsoft.com/office/drawing/2014/main" id="{00000000-0008-0000-0600-00007A020000}"/>
            </a:ext>
          </a:extLst>
        </xdr:cNvPr>
        <xdr:cNvSpPr txBox="1"/>
      </xdr:nvSpPr>
      <xdr:spPr>
        <a:xfrm>
          <a:off x="16370300" y="1324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93304</xdr:rowOff>
    </xdr:from>
    <xdr:to>
      <xdr:col>81</xdr:col>
      <xdr:colOff>101600</xdr:colOff>
      <xdr:row>77</xdr:row>
      <xdr:rowOff>23454</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5430500" y="1312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39981</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89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58671</xdr:rowOff>
    </xdr:from>
    <xdr:to>
      <xdr:col>76</xdr:col>
      <xdr:colOff>165100</xdr:colOff>
      <xdr:row>77</xdr:row>
      <xdr:rowOff>160271</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4541500" y="1326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151398</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335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77707</xdr:rowOff>
    </xdr:from>
    <xdr:to>
      <xdr:col>72</xdr:col>
      <xdr:colOff>38100</xdr:colOff>
      <xdr:row>78</xdr:row>
      <xdr:rowOff>7857</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3652500" y="1327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170434</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337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82057</xdr:rowOff>
    </xdr:from>
    <xdr:to>
      <xdr:col>67</xdr:col>
      <xdr:colOff>101600</xdr:colOff>
      <xdr:row>78</xdr:row>
      <xdr:rowOff>12207</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2763500" y="1328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3334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337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18073</xdr:rowOff>
    </xdr:from>
    <xdr:to>
      <xdr:col>85</xdr:col>
      <xdr:colOff>126364</xdr:colOff>
      <xdr:row>99</xdr:row>
      <xdr:rowOff>95417</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448573"/>
          <a:ext cx="1269" cy="1620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99244</xdr:rowOff>
    </xdr:from>
    <xdr:ext cx="378565"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72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95417</xdr:rowOff>
    </xdr:from>
    <xdr:to>
      <xdr:col>86</xdr:col>
      <xdr:colOff>25400</xdr:colOff>
      <xdr:row>99</xdr:row>
      <xdr:rowOff>95417</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68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136200</xdr:rowOff>
    </xdr:from>
    <xdr:ext cx="599010"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223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18073</xdr:rowOff>
    </xdr:from>
    <xdr:to>
      <xdr:col>86</xdr:col>
      <xdr:colOff>25400</xdr:colOff>
      <xdr:row>90</xdr:row>
      <xdr:rowOff>18073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448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170386</xdr:rowOff>
    </xdr:from>
    <xdr:to>
      <xdr:col>85</xdr:col>
      <xdr:colOff>127000</xdr:colOff>
      <xdr:row>99</xdr:row>
      <xdr:rowOff>1277</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6801036"/>
          <a:ext cx="838200" cy="17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135997</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595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113120</xdr:rowOff>
    </xdr:from>
    <xdr:to>
      <xdr:col>85</xdr:col>
      <xdr:colOff>177800</xdr:colOff>
      <xdr:row>98</xdr:row>
      <xdr:rowOff>43270</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74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161341</xdr:rowOff>
    </xdr:from>
    <xdr:to>
      <xdr:col>81</xdr:col>
      <xdr:colOff>50800</xdr:colOff>
      <xdr:row>99</xdr:row>
      <xdr:rowOff>1277</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4592300" y="16620541"/>
          <a:ext cx="889000" cy="35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133379</xdr:rowOff>
    </xdr:from>
    <xdr:to>
      <xdr:col>81</xdr:col>
      <xdr:colOff>101600</xdr:colOff>
      <xdr:row>98</xdr:row>
      <xdr:rowOff>63529</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76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80056</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539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161341</xdr:rowOff>
    </xdr:from>
    <xdr:to>
      <xdr:col>76</xdr:col>
      <xdr:colOff>114300</xdr:colOff>
      <xdr:row>97</xdr:row>
      <xdr:rowOff>18890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3703300" y="16620541"/>
          <a:ext cx="889000" cy="2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147791</xdr:rowOff>
    </xdr:from>
    <xdr:to>
      <xdr:col>76</xdr:col>
      <xdr:colOff>165100</xdr:colOff>
      <xdr:row>98</xdr:row>
      <xdr:rowOff>77941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77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69068</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87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92749</xdr:rowOff>
    </xdr:from>
    <xdr:to>
      <xdr:col>71</xdr:col>
      <xdr:colOff>177800</xdr:colOff>
      <xdr:row>97</xdr:row>
      <xdr:rowOff>18890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814300" y="16551949"/>
          <a:ext cx="889000" cy="97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108167</xdr:rowOff>
    </xdr:from>
    <xdr:to>
      <xdr:col>72</xdr:col>
      <xdr:colOff>38100</xdr:colOff>
      <xdr:row>98</xdr:row>
      <xdr:rowOff>38317</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73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29444</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83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944</xdr:rowOff>
    </xdr:from>
    <xdr:to>
      <xdr:col>67</xdr:col>
      <xdr:colOff>101600</xdr:colOff>
      <xdr:row>94</xdr:row>
      <xdr:rowOff>102544</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1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119071</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589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119586</xdr:rowOff>
    </xdr:from>
    <xdr:to>
      <xdr:col>85</xdr:col>
      <xdr:colOff>177800</xdr:colOff>
      <xdr:row>98</xdr:row>
      <xdr:rowOff>49736</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7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98013</xdr:rowOff>
    </xdr:from>
    <xdr:ext cx="534377"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72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121927</xdr:rowOff>
    </xdr:from>
    <xdr:to>
      <xdr:col>81</xdr:col>
      <xdr:colOff>101600</xdr:colOff>
      <xdr:row>99</xdr:row>
      <xdr:rowOff>52077</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92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43204</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46428" y="1701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110541</xdr:rowOff>
    </xdr:from>
    <xdr:to>
      <xdr:col>76</xdr:col>
      <xdr:colOff>165100</xdr:colOff>
      <xdr:row>97</xdr:row>
      <xdr:rowOff>40691</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56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57218</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34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139540</xdr:rowOff>
    </xdr:from>
    <xdr:to>
      <xdr:col>72</xdr:col>
      <xdr:colOff>38100</xdr:colOff>
      <xdr:row>97</xdr:row>
      <xdr:rowOff>69690</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59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86217</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37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41949</xdr:rowOff>
    </xdr:from>
    <xdr:to>
      <xdr:col>67</xdr:col>
      <xdr:colOff>101600</xdr:colOff>
      <xdr:row>96</xdr:row>
      <xdr:rowOff>143549</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50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134676</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59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17361</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332311"/>
          <a:ext cx="1269" cy="1398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135488</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0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17361</xdr:rowOff>
    </xdr:from>
    <xdr:to>
      <xdr:col>116</xdr:col>
      <xdr:colOff>152400</xdr:colOff>
      <xdr:row>31</xdr:row>
      <xdr:rowOff>17361</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33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134770</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784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111893</xdr:rowOff>
    </xdr:from>
    <xdr:to>
      <xdr:col>116</xdr:col>
      <xdr:colOff>114300</xdr:colOff>
      <xdr:row>39</xdr:row>
      <xdr:rowOff>42043</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62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130848</xdr:rowOff>
    </xdr:from>
    <xdr:to>
      <xdr:col>112</xdr:col>
      <xdr:colOff>38100</xdr:colOff>
      <xdr:row>39</xdr:row>
      <xdr:rowOff>60998</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77525</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42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138716</xdr:rowOff>
    </xdr:from>
    <xdr:to>
      <xdr:col>107</xdr:col>
      <xdr:colOff>101600</xdr:colOff>
      <xdr:row>39</xdr:row>
      <xdr:rowOff>68866</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65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85393</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42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145002</xdr:rowOff>
    </xdr:from>
    <xdr:to>
      <xdr:col>102</xdr:col>
      <xdr:colOff>165100</xdr:colOff>
      <xdr:row>39</xdr:row>
      <xdr:rowOff>75152</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66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91679</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43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141974</xdr:rowOff>
    </xdr:from>
    <xdr:to>
      <xdr:col>98</xdr:col>
      <xdr:colOff>38100</xdr:colOff>
      <xdr:row>39</xdr:row>
      <xdr:rowOff>72124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65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88650</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432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90320</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60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155767</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28267"/>
          <a:ext cx="1269" cy="1486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102444</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0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155767</xdr:rowOff>
    </xdr:from>
    <xdr:to>
      <xdr:col>116</xdr:col>
      <xdr:colOff>152400</xdr:colOff>
      <xdr:row>50</xdr:row>
      <xdr:rowOff>155767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28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50578</xdr:rowOff>
    </xdr:from>
    <xdr:to>
      <xdr:col>116</xdr:col>
      <xdr:colOff>63500</xdr:colOff>
      <xdr:row>59</xdr:row>
      <xdr:rowOff>97082</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166128"/>
          <a:ext cx="838200" cy="46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678</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44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149251</xdr:rowOff>
    </xdr:from>
    <xdr:to>
      <xdr:col>116</xdr:col>
      <xdr:colOff>114300</xdr:colOff>
      <xdr:row>59</xdr:row>
      <xdr:rowOff>79401</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96593</xdr:rowOff>
    </xdr:from>
    <xdr:to>
      <xdr:col>111</xdr:col>
      <xdr:colOff>177800</xdr:colOff>
      <xdr:row>59</xdr:row>
      <xdr:rowOff>97082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212143"/>
          <a:ext cx="889000" cy="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150654</xdr:rowOff>
    </xdr:from>
    <xdr:to>
      <xdr:col>112</xdr:col>
      <xdr:colOff>38100</xdr:colOff>
      <xdr:row>59</xdr:row>
      <xdr:rowOff>80804</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9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97331</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69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96364</xdr:rowOff>
    </xdr:from>
    <xdr:to>
      <xdr:col>107</xdr:col>
      <xdr:colOff>50800</xdr:colOff>
      <xdr:row>59</xdr:row>
      <xdr:rowOff>96593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211914"/>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151602</xdr:rowOff>
    </xdr:from>
    <xdr:to>
      <xdr:col>107</xdr:col>
      <xdr:colOff>101600</xdr:colOff>
      <xdr:row>59</xdr:row>
      <xdr:rowOff>81752</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9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98279</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7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96364</xdr:rowOff>
    </xdr:from>
    <xdr:to>
      <xdr:col>102</xdr:col>
      <xdr:colOff>114300</xdr:colOff>
      <xdr:row>59</xdr:row>
      <xdr:rowOff>96495</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10211914"/>
          <a:ext cx="8890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133379</xdr:rowOff>
    </xdr:from>
    <xdr:to>
      <xdr:col>102</xdr:col>
      <xdr:colOff>165100</xdr:colOff>
      <xdr:row>59</xdr:row>
      <xdr:rowOff>63529</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7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80056</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52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107808</xdr:rowOff>
    </xdr:from>
    <xdr:to>
      <xdr:col>98</xdr:col>
      <xdr:colOff>38100</xdr:colOff>
      <xdr:row>59</xdr:row>
      <xdr:rowOff>37958</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5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54485</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2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171228</xdr:rowOff>
    </xdr:from>
    <xdr:to>
      <xdr:col>116</xdr:col>
      <xdr:colOff>114300</xdr:colOff>
      <xdr:row>59</xdr:row>
      <xdr:rowOff>101378</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1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127677</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7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46282</xdr:rowOff>
    </xdr:from>
    <xdr:to>
      <xdr:col>112</xdr:col>
      <xdr:colOff>38100</xdr:colOff>
      <xdr:row>59</xdr:row>
      <xdr:rowOff>147882</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6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139009</xdr:rowOff>
    </xdr:from>
    <xdr:ext cx="313932"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66333" y="102545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45793</xdr:rowOff>
    </xdr:from>
    <xdr:to>
      <xdr:col>107</xdr:col>
      <xdr:colOff>101600</xdr:colOff>
      <xdr:row>59</xdr:row>
      <xdr:rowOff>147393</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6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138520</xdr:rowOff>
    </xdr:from>
    <xdr:ext cx="313932"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77333" y="102540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45564</xdr:rowOff>
    </xdr:from>
    <xdr:to>
      <xdr:col>102</xdr:col>
      <xdr:colOff>165100</xdr:colOff>
      <xdr:row>59</xdr:row>
      <xdr:rowOff>147164</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6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138291</xdr:rowOff>
    </xdr:from>
    <xdr:ext cx="313932"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88333" y="102538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45695</xdr:rowOff>
    </xdr:from>
    <xdr:to>
      <xdr:col>98</xdr:col>
      <xdr:colOff>38100</xdr:colOff>
      <xdr:row>59</xdr:row>
      <xdr:rowOff>147295</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6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138422</xdr:rowOff>
    </xdr:from>
    <xdr:ext cx="313932"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99333" y="102539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98079</xdr:rowOff>
    </xdr:from>
    <xdr:to>
      <xdr:col>116</xdr:col>
      <xdr:colOff>62864</xdr:colOff>
      <xdr:row>78</xdr:row>
      <xdr:rowOff>90353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271029"/>
          <a:ext cx="1269" cy="1192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94180</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46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90353</xdr:rowOff>
    </xdr:from>
    <xdr:to>
      <xdr:col>116</xdr:col>
      <xdr:colOff>152400</xdr:colOff>
      <xdr:row>78</xdr:row>
      <xdr:rowOff>90353</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463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44756</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2046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98079</xdr:rowOff>
    </xdr:from>
    <xdr:to>
      <xdr:col>116</xdr:col>
      <xdr:colOff>152400</xdr:colOff>
      <xdr:row>71</xdr:row>
      <xdr:rowOff>98079</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271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125245</xdr:rowOff>
    </xdr:from>
    <xdr:to>
      <xdr:col>116</xdr:col>
      <xdr:colOff>63500</xdr:colOff>
      <xdr:row>76</xdr:row>
      <xdr:rowOff>140638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3155445"/>
          <a:ext cx="838200" cy="1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85176</xdr:rowOff>
    </xdr:from>
    <xdr:ext cx="534377"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2943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62299</xdr:rowOff>
    </xdr:from>
    <xdr:to>
      <xdr:col>116</xdr:col>
      <xdr:colOff>114300</xdr:colOff>
      <xdr:row>76</xdr:row>
      <xdr:rowOff>163899</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09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140638</xdr:rowOff>
    </xdr:from>
    <xdr:to>
      <xdr:col>111</xdr:col>
      <xdr:colOff>177800</xdr:colOff>
      <xdr:row>76</xdr:row>
      <xdr:rowOff>151259</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3170838"/>
          <a:ext cx="889000" cy="10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57635</xdr:rowOff>
    </xdr:from>
    <xdr:to>
      <xdr:col>112</xdr:col>
      <xdr:colOff>38100</xdr:colOff>
      <xdr:row>76</xdr:row>
      <xdr:rowOff>159235</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08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4312</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56111" y="1286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149713</xdr:rowOff>
    </xdr:from>
    <xdr:to>
      <xdr:col>107</xdr:col>
      <xdr:colOff>50800</xdr:colOff>
      <xdr:row>76</xdr:row>
      <xdr:rowOff>151259</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9545300" y="13179913"/>
          <a:ext cx="889000" cy="1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66109</xdr:rowOff>
    </xdr:from>
    <xdr:to>
      <xdr:col>107</xdr:col>
      <xdr:colOff>101600</xdr:colOff>
      <xdr:row>76</xdr:row>
      <xdr:rowOff>167709</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09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12785</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67111" y="1287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149713</xdr:rowOff>
    </xdr:from>
    <xdr:to>
      <xdr:col>102</xdr:col>
      <xdr:colOff>114300</xdr:colOff>
      <xdr:row>76</xdr:row>
      <xdr:rowOff>155809</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3179913"/>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44833</xdr:rowOff>
    </xdr:from>
    <xdr:to>
      <xdr:col>102</xdr:col>
      <xdr:colOff>165100</xdr:colOff>
      <xdr:row>76</xdr:row>
      <xdr:rowOff>146433</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07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162961</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78111" y="1285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41335</xdr:rowOff>
    </xdr:from>
    <xdr:to>
      <xdr:col>98</xdr:col>
      <xdr:colOff>38100</xdr:colOff>
      <xdr:row>76</xdr:row>
      <xdr:rowOff>142935</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07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159463</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89111" y="1284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74445</xdr:rowOff>
    </xdr:from>
    <xdr:to>
      <xdr:col>116</xdr:col>
      <xdr:colOff>114300</xdr:colOff>
      <xdr:row>77</xdr:row>
      <xdr:rowOff>4595</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10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52872</xdr:rowOff>
    </xdr:from>
    <xdr:ext cx="534377"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308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89838</xdr:rowOff>
    </xdr:from>
    <xdr:to>
      <xdr:col>112</xdr:col>
      <xdr:colOff>38100</xdr:colOff>
      <xdr:row>77</xdr:row>
      <xdr:rowOff>19988</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12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11115</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321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100459</xdr:rowOff>
    </xdr:from>
    <xdr:to>
      <xdr:col>107</xdr:col>
      <xdr:colOff>101600</xdr:colOff>
      <xdr:row>77</xdr:row>
      <xdr:rowOff>30609</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13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21736</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322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98913</xdr:rowOff>
    </xdr:from>
    <xdr:to>
      <xdr:col>102</xdr:col>
      <xdr:colOff>165100</xdr:colOff>
      <xdr:row>77</xdr:row>
      <xdr:rowOff>29063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12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20190</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322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105009</xdr:rowOff>
    </xdr:from>
    <xdr:to>
      <xdr:col>98</xdr:col>
      <xdr:colOff>38100</xdr:colOff>
      <xdr:row>77</xdr:row>
      <xdr:rowOff>35159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13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26286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322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90</xdr:row>
      <xdr:rowOff>50800</xdr:rowOff>
    </xdr:from>
    <xdr:to>
      <xdr:col>98</xdr:col>
      <xdr:colOff>38100</xdr:colOff>
      <xdr:row>90</xdr:row>
      <xdr:rowOff>152400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168927</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99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歳出総額は住民一人当たり</a:t>
          </a:r>
          <a:r>
            <a:rPr kumimoji="1" lang="en-US" altLang="ja-JP" sz="1100">
              <a:solidFill>
                <a:schemeClr val="dk1"/>
              </a:solidFill>
              <a:effectLst/>
              <a:latin typeface="+mn-lt"/>
              <a:ea typeface="+mn-ea"/>
              <a:cs typeface="+mn-cs"/>
            </a:rPr>
            <a:t>432,736</a:t>
          </a:r>
          <a:r>
            <a:rPr kumimoji="1" lang="ja-JP" altLang="ja-JP" sz="1100">
              <a:solidFill>
                <a:schemeClr val="dk1"/>
              </a:solidFill>
              <a:effectLst/>
              <a:latin typeface="+mn-lt"/>
              <a:ea typeface="+mn-ea"/>
              <a:cs typeface="+mn-cs"/>
            </a:rPr>
            <a:t>円となっている。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主な構成項目である義務的経費の扶助費については、住民一人当たり</a:t>
          </a:r>
          <a:r>
            <a:rPr kumimoji="1" lang="en-US" altLang="ja-JP" sz="1100">
              <a:solidFill>
                <a:schemeClr val="dk1"/>
              </a:solidFill>
              <a:effectLst/>
              <a:latin typeface="+mn-lt"/>
              <a:ea typeface="+mn-ea"/>
              <a:cs typeface="+mn-cs"/>
            </a:rPr>
            <a:t>92,706</a:t>
          </a:r>
          <a:r>
            <a:rPr kumimoji="1" lang="ja-JP" altLang="ja-JP" sz="1100">
              <a:solidFill>
                <a:schemeClr val="dk1"/>
              </a:solidFill>
              <a:effectLst/>
              <a:latin typeface="+mn-lt"/>
              <a:ea typeface="+mn-ea"/>
              <a:cs typeface="+mn-cs"/>
            </a:rPr>
            <a:t>円となっており、平成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年度から年々増加傾向にある。各給付費負担金や給付費の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が主な要因となり増加を続けている現状で、類似団体と比較しても</a:t>
          </a:r>
          <a:r>
            <a:rPr kumimoji="1" lang="en-US" altLang="ja-JP" sz="1100">
              <a:solidFill>
                <a:schemeClr val="dk1"/>
              </a:solidFill>
              <a:effectLst/>
              <a:latin typeface="+mn-lt"/>
              <a:ea typeface="+mn-ea"/>
              <a:cs typeface="+mn-cs"/>
            </a:rPr>
            <a:t>21,697</a:t>
          </a:r>
          <a:r>
            <a:rPr kumimoji="1" lang="ja-JP" altLang="ja-JP" sz="1100">
              <a:solidFill>
                <a:schemeClr val="dk1"/>
              </a:solidFill>
              <a:effectLst/>
              <a:latin typeface="+mn-lt"/>
              <a:ea typeface="+mn-ea"/>
              <a:cs typeface="+mn-cs"/>
            </a:rPr>
            <a:t>円高い数値であるが、抑制は困難と考えられるため、他の経常経費の抑制に努める必要がある。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普通建設事業費については住民一人当たり</a:t>
          </a:r>
          <a:r>
            <a:rPr kumimoji="1" lang="en-US" altLang="ja-JP" sz="1100">
              <a:solidFill>
                <a:schemeClr val="dk1"/>
              </a:solidFill>
              <a:effectLst/>
              <a:latin typeface="+mn-lt"/>
              <a:ea typeface="+mn-ea"/>
              <a:cs typeface="+mn-cs"/>
            </a:rPr>
            <a:t>60,788</a:t>
          </a:r>
          <a:r>
            <a:rPr kumimoji="1" lang="ja-JP" altLang="ja-JP" sz="1100">
              <a:solidFill>
                <a:schemeClr val="dk1"/>
              </a:solidFill>
              <a:effectLst/>
              <a:latin typeface="+mn-lt"/>
              <a:ea typeface="+mn-ea"/>
              <a:cs typeface="+mn-cs"/>
            </a:rPr>
            <a:t>円となっており、前年度比</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24,844</a:t>
          </a:r>
          <a:r>
            <a:rPr kumimoji="1" lang="ja-JP" altLang="ja-JP" sz="1100">
              <a:solidFill>
                <a:schemeClr val="dk1"/>
              </a:solidFill>
              <a:effectLst/>
              <a:latin typeface="+mn-lt"/>
              <a:ea typeface="+mn-ea"/>
              <a:cs typeface="+mn-cs"/>
            </a:rPr>
            <a:t>円となっている。補助事業については</a:t>
          </a:r>
          <a:r>
            <a:rPr kumimoji="1" lang="ja-JP" altLang="en-US" sz="1100">
              <a:solidFill>
                <a:schemeClr val="dk1"/>
              </a:solidFill>
              <a:effectLst/>
              <a:latin typeface="+mn-lt"/>
              <a:ea typeface="+mn-ea"/>
              <a:cs typeface="+mn-cs"/>
            </a:rPr>
            <a:t>認定こども園施設整備事業費補助金や保育所等施設整備事業費補助金</a:t>
          </a:r>
          <a:r>
            <a:rPr kumimoji="1" lang="ja-JP" altLang="ja-JP" sz="1100">
              <a:solidFill>
                <a:schemeClr val="dk1"/>
              </a:solidFill>
              <a:effectLst/>
              <a:latin typeface="+mn-lt"/>
              <a:ea typeface="+mn-ea"/>
              <a:cs typeface="+mn-cs"/>
            </a:rPr>
            <a:t>、単独事業については</a:t>
          </a:r>
          <a:r>
            <a:rPr kumimoji="1" lang="ja-JP" altLang="en-US" sz="1100">
              <a:solidFill>
                <a:schemeClr val="dk1"/>
              </a:solidFill>
              <a:effectLst/>
              <a:latin typeface="+mn-lt"/>
              <a:ea typeface="+mn-ea"/>
              <a:cs typeface="+mn-cs"/>
            </a:rPr>
            <a:t>幼稚園解体工事や第</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分団消防自動車購入</a:t>
          </a:r>
          <a:r>
            <a:rPr kumimoji="1" lang="ja-JP" altLang="ja-JP" sz="1100">
              <a:solidFill>
                <a:schemeClr val="dk1"/>
              </a:solidFill>
              <a:effectLst/>
              <a:latin typeface="+mn-lt"/>
              <a:ea typeface="+mn-ea"/>
              <a:cs typeface="+mn-cs"/>
            </a:rPr>
            <a:t>による影響が主な要因である。今後、公共施設の老朽化対策等に係る課題に直面することが見込まれているため、適正な予算化、執行を進める。</a:t>
          </a:r>
          <a:endParaRPr lang="ja-JP" altLang="ja-JP" sz="1400">
            <a:effectLst/>
          </a:endParaRPr>
        </a:p>
        <a:p>
          <a:pPr eaLnBrk="1" fontAlgn="auto" latinLnBrk="0" hangingPunct="1"/>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長崎県佐々町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13,962
13,921
32.26
6,439,482
6,041,865
229,758
3,404,289
4,261,640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123698</xdr:rowOff>
    </xdr:from>
    <xdr:to>
      <xdr:col>24</xdr:col>
      <xdr:colOff>62865</xdr:colOff>
      <xdr:row>38</xdr:row>
      <xdr:rowOff>42545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38648"/>
          <a:ext cx="1270" cy="1118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46372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6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42545</xdr:rowOff>
    </xdr:from>
    <xdr:to>
      <xdr:col>24</xdr:col>
      <xdr:colOff>152400</xdr:colOff>
      <xdr:row>38</xdr:row>
      <xdr:rowOff>42545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57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70375</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21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123698</xdr:rowOff>
    </xdr:from>
    <xdr:to>
      <xdr:col>24</xdr:col>
      <xdr:colOff>152400</xdr:colOff>
      <xdr:row>31</xdr:row>
      <xdr:rowOff>123698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38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53784</xdr:rowOff>
    </xdr:from>
    <xdr:to>
      <xdr:col>24</xdr:col>
      <xdr:colOff>63500</xdr:colOff>
      <xdr:row>37</xdr:row>
      <xdr:rowOff>74740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397434"/>
          <a:ext cx="8382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139018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683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116141</xdr:rowOff>
    </xdr:from>
    <xdr:to>
      <xdr:col>24</xdr:col>
      <xdr:colOff>114300</xdr:colOff>
      <xdr:row>36</xdr:row>
      <xdr:rowOff>46291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50546</xdr:rowOff>
    </xdr:from>
    <xdr:to>
      <xdr:col>19</xdr:col>
      <xdr:colOff>177800</xdr:colOff>
      <xdr:row>37</xdr:row>
      <xdr:rowOff>53784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394196"/>
          <a:ext cx="889000" cy="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153670</xdr:rowOff>
    </xdr:from>
    <xdr:to>
      <xdr:col>20</xdr:col>
      <xdr:colOff>38100</xdr:colOff>
      <xdr:row>36</xdr:row>
      <xdr:rowOff>83820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100347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2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141034</xdr:rowOff>
    </xdr:from>
    <xdr:to>
      <xdr:col>15</xdr:col>
      <xdr:colOff>50800</xdr:colOff>
      <xdr:row>37</xdr:row>
      <xdr:rowOff>50546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313234"/>
          <a:ext cx="889000" cy="80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161290</xdr:rowOff>
    </xdr:from>
    <xdr:to>
      <xdr:col>15</xdr:col>
      <xdr:colOff>101600</xdr:colOff>
      <xdr:row>36</xdr:row>
      <xdr:rowOff>91440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107967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3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141034</xdr:rowOff>
    </xdr:from>
    <xdr:to>
      <xdr:col>10</xdr:col>
      <xdr:colOff>114300</xdr:colOff>
      <xdr:row>37</xdr:row>
      <xdr:rowOff>49403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313234"/>
          <a:ext cx="889000" cy="79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45085</xdr:rowOff>
    </xdr:from>
    <xdr:to>
      <xdr:col>10</xdr:col>
      <xdr:colOff>165100</xdr:colOff>
      <xdr:row>35</xdr:row>
      <xdr:rowOff>146685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163212</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2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62611</xdr:rowOff>
    </xdr:from>
    <xdr:to>
      <xdr:col>6</xdr:col>
      <xdr:colOff>38100</xdr:colOff>
      <xdr:row>35</xdr:row>
      <xdr:rowOff>164211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9288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3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23940</xdr:rowOff>
    </xdr:from>
    <xdr:to>
      <xdr:col>24</xdr:col>
      <xdr:colOff>114300</xdr:colOff>
      <xdr:row>37</xdr:row>
      <xdr:rowOff>125540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6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2367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46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2984</xdr:rowOff>
    </xdr:from>
    <xdr:to>
      <xdr:col>20</xdr:col>
      <xdr:colOff>38100</xdr:colOff>
      <xdr:row>37</xdr:row>
      <xdr:rowOff>104584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4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95711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39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171196</xdr:rowOff>
    </xdr:from>
    <xdr:to>
      <xdr:col>15</xdr:col>
      <xdr:colOff>101600</xdr:colOff>
      <xdr:row>37</xdr:row>
      <xdr:rowOff>101346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4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92473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436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90234</xdr:rowOff>
    </xdr:from>
    <xdr:to>
      <xdr:col>10</xdr:col>
      <xdr:colOff>165100</xdr:colOff>
      <xdr:row>37</xdr:row>
      <xdr:rowOff>20384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6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11511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55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170053</xdr:rowOff>
    </xdr:from>
    <xdr:to>
      <xdr:col>6</xdr:col>
      <xdr:colOff>38100</xdr:colOff>
      <xdr:row>37</xdr:row>
      <xdr:rowOff>100203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4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91330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434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541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135276</xdr:rowOff>
    </xdr:from>
    <xdr:to>
      <xdr:col>24</xdr:col>
      <xdr:colOff>62865</xdr:colOff>
      <xdr:row>59</xdr:row>
      <xdr:rowOff>16699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707776"/>
          <a:ext cx="1270" cy="1424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20526</xdr:rowOff>
    </xdr:from>
    <xdr:ext cx="534377"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13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16699</xdr:rowOff>
    </xdr:from>
    <xdr:to>
      <xdr:col>24</xdr:col>
      <xdr:colOff>152400</xdr:colOff>
      <xdr:row>59</xdr:row>
      <xdr:rowOff>16699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132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81953</xdr:rowOff>
    </xdr:from>
    <xdr:ext cx="599010"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483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541,548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135276</xdr:rowOff>
    </xdr:from>
    <xdr:to>
      <xdr:col>24</xdr:col>
      <xdr:colOff>152400</xdr:colOff>
      <xdr:row>50</xdr:row>
      <xdr:rowOff>135276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70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142655</xdr:rowOff>
    </xdr:from>
    <xdr:to>
      <xdr:col>24</xdr:col>
      <xdr:colOff>63500</xdr:colOff>
      <xdr:row>59</xdr:row>
      <xdr:rowOff>2154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10086755"/>
          <a:ext cx="838200" cy="30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130625</xdr:rowOff>
    </xdr:from>
    <xdr:ext cx="599010"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7318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107748</xdr:rowOff>
    </xdr:from>
    <xdr:to>
      <xdr:col>24</xdr:col>
      <xdr:colOff>114300</xdr:colOff>
      <xdr:row>58</xdr:row>
      <xdr:rowOff>37898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88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92440</xdr:rowOff>
    </xdr:from>
    <xdr:to>
      <xdr:col>19</xdr:col>
      <xdr:colOff>177800</xdr:colOff>
      <xdr:row>59</xdr:row>
      <xdr:rowOff>2154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908300" y="10036540"/>
          <a:ext cx="889000" cy="81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126310</xdr:rowOff>
    </xdr:from>
    <xdr:to>
      <xdr:col>20</xdr:col>
      <xdr:colOff>38100</xdr:colOff>
      <xdr:row>58</xdr:row>
      <xdr:rowOff>56460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98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72987</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497795" y="967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88516</xdr:rowOff>
    </xdr:from>
    <xdr:to>
      <xdr:col>15</xdr:col>
      <xdr:colOff>50800</xdr:colOff>
      <xdr:row>58</xdr:row>
      <xdr:rowOff>92440</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2019300" y="10032616"/>
          <a:ext cx="889000" cy="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154885</xdr:rowOff>
    </xdr:from>
    <xdr:to>
      <xdr:col>15</xdr:col>
      <xdr:colOff>101600</xdr:colOff>
      <xdr:row>58</xdr:row>
      <xdr:rowOff>85035</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992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101562</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41111" y="970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88516</xdr:rowOff>
    </xdr:from>
    <xdr:to>
      <xdr:col>10</xdr:col>
      <xdr:colOff>114300</xdr:colOff>
      <xdr:row>58</xdr:row>
      <xdr:rowOff>93360</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flipV="1">
          <a:off x="1130300" y="10032616"/>
          <a:ext cx="889000" cy="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158938</xdr:rowOff>
    </xdr:from>
    <xdr:to>
      <xdr:col>10</xdr:col>
      <xdr:colOff>165100</xdr:colOff>
      <xdr:row>58</xdr:row>
      <xdr:rowOff>89088</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93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105615</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2111" y="970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150662</xdr:rowOff>
    </xdr:from>
    <xdr:to>
      <xdr:col>6</xdr:col>
      <xdr:colOff>38100</xdr:colOff>
      <xdr:row>57</xdr:row>
      <xdr:rowOff>80812</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975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97339</xdr:rowOff>
    </xdr:from>
    <xdr:ext cx="59901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30795" y="952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91855</xdr:rowOff>
    </xdr:from>
    <xdr:to>
      <xdr:col>24</xdr:col>
      <xdr:colOff>114300</xdr:colOff>
      <xdr:row>59</xdr:row>
      <xdr:rowOff>22005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1003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6782</xdr:rowOff>
    </xdr:from>
    <xdr:ext cx="534377"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950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122804</xdr:rowOff>
    </xdr:from>
    <xdr:to>
      <xdr:col>20</xdr:col>
      <xdr:colOff>38100</xdr:colOff>
      <xdr:row>59</xdr:row>
      <xdr:rowOff>52954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1006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44081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530111" y="1015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41640</xdr:rowOff>
    </xdr:from>
    <xdr:to>
      <xdr:col>15</xdr:col>
      <xdr:colOff>101600</xdr:colOff>
      <xdr:row>58</xdr:row>
      <xdr:rowOff>143240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998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134367</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41111" y="1007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37716</xdr:rowOff>
    </xdr:from>
    <xdr:to>
      <xdr:col>10</xdr:col>
      <xdr:colOff>165100</xdr:colOff>
      <xdr:row>58</xdr:row>
      <xdr:rowOff>139316</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998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130443</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10074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42560</xdr:rowOff>
    </xdr:from>
    <xdr:to>
      <xdr:col>6</xdr:col>
      <xdr:colOff>38100</xdr:colOff>
      <xdr:row>58</xdr:row>
      <xdr:rowOff>144160</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998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135287</xdr:rowOff>
    </xdr:from>
    <xdr:ext cx="534377"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3111" y="10079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32148</xdr:rowOff>
    </xdr:from>
    <xdr:to>
      <xdr:col>24</xdr:col>
      <xdr:colOff>62865</xdr:colOff>
      <xdr:row>78</xdr:row>
      <xdr:rowOff>84863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33648"/>
          <a:ext cx="1270" cy="142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88690</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61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84863</xdr:rowOff>
    </xdr:from>
    <xdr:to>
      <xdr:col>24</xdr:col>
      <xdr:colOff>152400</xdr:colOff>
      <xdr:row>78</xdr:row>
      <xdr:rowOff>84863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57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150275</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08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261,762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32148</xdr:rowOff>
    </xdr:from>
    <xdr:to>
      <xdr:col>24</xdr:col>
      <xdr:colOff>152400</xdr:colOff>
      <xdr:row>70</xdr:row>
      <xdr:rowOff>32148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3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16832</xdr:rowOff>
    </xdr:from>
    <xdr:to>
      <xdr:col>24</xdr:col>
      <xdr:colOff>63500</xdr:colOff>
      <xdr:row>77</xdr:row>
      <xdr:rowOff>19749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047032"/>
          <a:ext cx="838200" cy="174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156985</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44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134108</xdr:rowOff>
    </xdr:from>
    <xdr:to>
      <xdr:col>24</xdr:col>
      <xdr:colOff>114300</xdr:colOff>
      <xdr:row>76</xdr:row>
      <xdr:rowOff>64258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92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19749</xdr:rowOff>
    </xdr:from>
    <xdr:to>
      <xdr:col>19</xdr:col>
      <xdr:colOff>177800</xdr:colOff>
      <xdr:row>77</xdr:row>
      <xdr:rowOff>23123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221399"/>
          <a:ext cx="889000" cy="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137857</xdr:rowOff>
    </xdr:from>
    <xdr:to>
      <xdr:col>20</xdr:col>
      <xdr:colOff>38100</xdr:colOff>
      <xdr:row>76</xdr:row>
      <xdr:rowOff>68007</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9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84534</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771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23123</xdr:rowOff>
    </xdr:from>
    <xdr:to>
      <xdr:col>15</xdr:col>
      <xdr:colOff>50800</xdr:colOff>
      <xdr:row>77</xdr:row>
      <xdr:rowOff>139956</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224773"/>
          <a:ext cx="889000" cy="116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171069</xdr:rowOff>
    </xdr:from>
    <xdr:to>
      <xdr:col>15</xdr:col>
      <xdr:colOff>101600</xdr:colOff>
      <xdr:row>76</xdr:row>
      <xdr:rowOff>101219</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2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117745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05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139956</xdr:rowOff>
    </xdr:from>
    <xdr:to>
      <xdr:col>10</xdr:col>
      <xdr:colOff>114300</xdr:colOff>
      <xdr:row>77</xdr:row>
      <xdr:rowOff>158738</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341606"/>
          <a:ext cx="889000" cy="1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52279</xdr:rowOff>
    </xdr:from>
    <xdr:to>
      <xdr:col>10</xdr:col>
      <xdr:colOff>165100</xdr:colOff>
      <xdr:row>76</xdr:row>
      <xdr:rowOff>153879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8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170405</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57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67613</xdr:rowOff>
    </xdr:from>
    <xdr:to>
      <xdr:col>6</xdr:col>
      <xdr:colOff>38100</xdr:colOff>
      <xdr:row>76</xdr:row>
      <xdr:rowOff>169213</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14290</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87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137482</xdr:rowOff>
    </xdr:from>
    <xdr:to>
      <xdr:col>24</xdr:col>
      <xdr:colOff>114300</xdr:colOff>
      <xdr:row>76</xdr:row>
      <xdr:rowOff>67633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99623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115909</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974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140399</xdr:rowOff>
    </xdr:from>
    <xdr:to>
      <xdr:col>20</xdr:col>
      <xdr:colOff>38100</xdr:colOff>
      <xdr:row>77</xdr:row>
      <xdr:rowOff>70549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17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61676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263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143773</xdr:rowOff>
    </xdr:from>
    <xdr:to>
      <xdr:col>15</xdr:col>
      <xdr:colOff>101600</xdr:colOff>
      <xdr:row>77</xdr:row>
      <xdr:rowOff>73923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17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65050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266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89156</xdr:rowOff>
    </xdr:from>
    <xdr:to>
      <xdr:col>10</xdr:col>
      <xdr:colOff>165100</xdr:colOff>
      <xdr:row>78</xdr:row>
      <xdr:rowOff>19306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9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10433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383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107938</xdr:rowOff>
    </xdr:from>
    <xdr:to>
      <xdr:col>6</xdr:col>
      <xdr:colOff>38100</xdr:colOff>
      <xdr:row>78</xdr:row>
      <xdr:rowOff>38088</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3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29215</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402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20005</xdr:rowOff>
    </xdr:from>
    <xdr:to>
      <xdr:col>24</xdr:col>
      <xdr:colOff>62865</xdr:colOff>
      <xdr:row>98</xdr:row>
      <xdr:rowOff>88272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21955"/>
          <a:ext cx="1270" cy="1268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92099</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9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88272</xdr:rowOff>
    </xdr:from>
    <xdr:to>
      <xdr:col>24</xdr:col>
      <xdr:colOff>152400</xdr:colOff>
      <xdr:row>98</xdr:row>
      <xdr:rowOff>88272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9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138132</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97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20005</xdr:rowOff>
    </xdr:from>
    <xdr:to>
      <xdr:col>24</xdr:col>
      <xdr:colOff>152400</xdr:colOff>
      <xdr:row>91</xdr:row>
      <xdr:rowOff>20005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21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120428</xdr:rowOff>
    </xdr:from>
    <xdr:to>
      <xdr:col>24</xdr:col>
      <xdr:colOff>63500</xdr:colOff>
      <xdr:row>97</xdr:row>
      <xdr:rowOff>125360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751078"/>
          <a:ext cx="838200" cy="4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121942</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409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99065</xdr:rowOff>
    </xdr:from>
    <xdr:to>
      <xdr:col>24</xdr:col>
      <xdr:colOff>114300</xdr:colOff>
      <xdr:row>97</xdr:row>
      <xdr:rowOff>29215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120428</xdr:rowOff>
    </xdr:from>
    <xdr:to>
      <xdr:col>19</xdr:col>
      <xdr:colOff>177800</xdr:colOff>
      <xdr:row>97</xdr:row>
      <xdr:rowOff>131638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751078"/>
          <a:ext cx="889000" cy="11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110396</xdr:rowOff>
    </xdr:from>
    <xdr:to>
      <xdr:col>20</xdr:col>
      <xdr:colOff>38100</xdr:colOff>
      <xdr:row>97</xdr:row>
      <xdr:rowOff>40546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6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57073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4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100845</xdr:rowOff>
    </xdr:from>
    <xdr:to>
      <xdr:col>15</xdr:col>
      <xdr:colOff>50800</xdr:colOff>
      <xdr:row>97</xdr:row>
      <xdr:rowOff>131638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731495"/>
          <a:ext cx="889000" cy="30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108627</xdr:rowOff>
    </xdr:from>
    <xdr:to>
      <xdr:col>15</xdr:col>
      <xdr:colOff>101600</xdr:colOff>
      <xdr:row>97</xdr:row>
      <xdr:rowOff>38777</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6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55304</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4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100845</xdr:rowOff>
    </xdr:from>
    <xdr:to>
      <xdr:col>10</xdr:col>
      <xdr:colOff>114300</xdr:colOff>
      <xdr:row>97</xdr:row>
      <xdr:rowOff>156959</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731495"/>
          <a:ext cx="889000" cy="56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122627</xdr:rowOff>
    </xdr:from>
    <xdr:to>
      <xdr:col>10</xdr:col>
      <xdr:colOff>165100</xdr:colOff>
      <xdr:row>97</xdr:row>
      <xdr:rowOff>52777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81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69304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5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106037</xdr:rowOff>
    </xdr:from>
    <xdr:to>
      <xdr:col>6</xdr:col>
      <xdr:colOff>38100</xdr:colOff>
      <xdr:row>97</xdr:row>
      <xdr:rowOff>36187</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52714</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340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74560</xdr:rowOff>
    </xdr:from>
    <xdr:to>
      <xdr:col>24</xdr:col>
      <xdr:colOff>114300</xdr:colOff>
      <xdr:row>98</xdr:row>
      <xdr:rowOff>4710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70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52987</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83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69628</xdr:rowOff>
    </xdr:from>
    <xdr:to>
      <xdr:col>20</xdr:col>
      <xdr:colOff>38100</xdr:colOff>
      <xdr:row>97</xdr:row>
      <xdr:rowOff>171228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0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162355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79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80838</xdr:rowOff>
    </xdr:from>
    <xdr:to>
      <xdr:col>15</xdr:col>
      <xdr:colOff>101600</xdr:colOff>
      <xdr:row>98</xdr:row>
      <xdr:rowOff>10988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1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2115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804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50045</xdr:rowOff>
    </xdr:from>
    <xdr:to>
      <xdr:col>10</xdr:col>
      <xdr:colOff>165100</xdr:colOff>
      <xdr:row>97</xdr:row>
      <xdr:rowOff>151645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8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142772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77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106159</xdr:rowOff>
    </xdr:from>
    <xdr:to>
      <xdr:col>6</xdr:col>
      <xdr:colOff>38100</xdr:colOff>
      <xdr:row>98</xdr:row>
      <xdr:rowOff>36309</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3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27436</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82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56490</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371440"/>
          <a:ext cx="1270" cy="1283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3167</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14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56490</xdr:rowOff>
    </xdr:from>
    <xdr:to>
      <xdr:col>55</xdr:col>
      <xdr:colOff>88900</xdr:colOff>
      <xdr:row>31</xdr:row>
      <xdr:rowOff>56490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37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132385</xdr:rowOff>
    </xdr:from>
    <xdr:to>
      <xdr:col>55</xdr:col>
      <xdr:colOff>0</xdr:colOff>
      <xdr:row>38</xdr:row>
      <xdr:rowOff>132385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474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130522</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027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107645</xdr:rowOff>
    </xdr:from>
    <xdr:to>
      <xdr:col>55</xdr:col>
      <xdr:colOff>50800</xdr:colOff>
      <xdr:row>38</xdr:row>
      <xdr:rowOff>37795</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5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132385</xdr:rowOff>
    </xdr:from>
    <xdr:to>
      <xdr:col>50</xdr:col>
      <xdr:colOff>114300</xdr:colOff>
      <xdr:row>38</xdr:row>
      <xdr:rowOff>132385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47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116332</xdr:rowOff>
    </xdr:from>
    <xdr:to>
      <xdr:col>50</xdr:col>
      <xdr:colOff>165100</xdr:colOff>
      <xdr:row>38</xdr:row>
      <xdr:rowOff>46482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63009</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235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132385</xdr:rowOff>
    </xdr:from>
    <xdr:to>
      <xdr:col>45</xdr:col>
      <xdr:colOff>177800</xdr:colOff>
      <xdr:row>38</xdr:row>
      <xdr:rowOff>132385</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47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103759</xdr:rowOff>
    </xdr:from>
    <xdr:to>
      <xdr:col>46</xdr:col>
      <xdr:colOff>38100</xdr:colOff>
      <xdr:row>38</xdr:row>
      <xdr:rowOff>33910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474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50436</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222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83693</xdr:rowOff>
    </xdr:from>
    <xdr:to>
      <xdr:col>41</xdr:col>
      <xdr:colOff>50800</xdr:colOff>
      <xdr:row>38</xdr:row>
      <xdr:rowOff>132385</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427343"/>
          <a:ext cx="889000" cy="22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89814</xdr:rowOff>
    </xdr:from>
    <xdr:to>
      <xdr:col>41</xdr:col>
      <xdr:colOff>101600</xdr:colOff>
      <xdr:row>38</xdr:row>
      <xdr:rowOff>19965</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334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36491</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208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65354</xdr:rowOff>
    </xdr:from>
    <xdr:to>
      <xdr:col>36</xdr:col>
      <xdr:colOff>165100</xdr:colOff>
      <xdr:row>37</xdr:row>
      <xdr:rowOff>166954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158081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5017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81585</xdr:rowOff>
    </xdr:from>
    <xdr:to>
      <xdr:col>55</xdr:col>
      <xdr:colOff>50800</xdr:colOff>
      <xdr:row>39</xdr:row>
      <xdr:rowOff>11735</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5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167962</xdr:rowOff>
    </xdr:from>
    <xdr:ext cx="313932"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116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81585</xdr:rowOff>
    </xdr:from>
    <xdr:to>
      <xdr:col>50</xdr:col>
      <xdr:colOff>165100</xdr:colOff>
      <xdr:row>39</xdr:row>
      <xdr:rowOff>11735</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5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2862</xdr:rowOff>
    </xdr:from>
    <xdr:ext cx="313932"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82333" y="66894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81585</xdr:rowOff>
    </xdr:from>
    <xdr:to>
      <xdr:col>46</xdr:col>
      <xdr:colOff>38100</xdr:colOff>
      <xdr:row>39</xdr:row>
      <xdr:rowOff>11735</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5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2862</xdr:rowOff>
    </xdr:from>
    <xdr:ext cx="313932"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93333" y="66894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81585</xdr:rowOff>
    </xdr:from>
    <xdr:to>
      <xdr:col>41</xdr:col>
      <xdr:colOff>101600</xdr:colOff>
      <xdr:row>39</xdr:row>
      <xdr:rowOff>11735</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5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2862</xdr:rowOff>
    </xdr:from>
    <xdr:ext cx="313932"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04333" y="66894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32893</xdr:rowOff>
    </xdr:from>
    <xdr:to>
      <xdr:col>36</xdr:col>
      <xdr:colOff>165100</xdr:colOff>
      <xdr:row>37</xdr:row>
      <xdr:rowOff>134493</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37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151020</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6151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35255</xdr:rowOff>
    </xdr:from>
    <xdr:to>
      <xdr:col>54</xdr:col>
      <xdr:colOff>189865</xdr:colOff>
      <xdr:row>59</xdr:row>
      <xdr:rowOff>25438</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07755"/>
          <a:ext cx="1270" cy="1533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29265</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44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25438</xdr:rowOff>
    </xdr:from>
    <xdr:to>
      <xdr:col>55</xdr:col>
      <xdr:colOff>88900</xdr:colOff>
      <xdr:row>59</xdr:row>
      <xdr:rowOff>25438</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4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153382</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382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122,224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35255</xdr:rowOff>
    </xdr:from>
    <xdr:to>
      <xdr:col>55</xdr:col>
      <xdr:colOff>88900</xdr:colOff>
      <xdr:row>50</xdr:row>
      <xdr:rowOff>35255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0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38646</xdr:rowOff>
    </xdr:from>
    <xdr:to>
      <xdr:col>55</xdr:col>
      <xdr:colOff>0</xdr:colOff>
      <xdr:row>58</xdr:row>
      <xdr:rowOff>72149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982746"/>
          <a:ext cx="838200" cy="3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167644</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597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144767</xdr:rowOff>
    </xdr:from>
    <xdr:to>
      <xdr:col>55</xdr:col>
      <xdr:colOff>50800</xdr:colOff>
      <xdr:row>57</xdr:row>
      <xdr:rowOff>74917</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4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50152</xdr:rowOff>
    </xdr:from>
    <xdr:to>
      <xdr:col>50</xdr:col>
      <xdr:colOff>114300</xdr:colOff>
      <xdr:row>58</xdr:row>
      <xdr:rowOff>72149</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994252"/>
          <a:ext cx="889000" cy="21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119647</xdr:rowOff>
    </xdr:from>
    <xdr:to>
      <xdr:col>50</xdr:col>
      <xdr:colOff>165100</xdr:colOff>
      <xdr:row>57</xdr:row>
      <xdr:rowOff>49797</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20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66324</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49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40475</xdr:rowOff>
    </xdr:from>
    <xdr:to>
      <xdr:col>45</xdr:col>
      <xdr:colOff>177800</xdr:colOff>
      <xdr:row>58</xdr:row>
      <xdr:rowOff>50152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984575"/>
          <a:ext cx="889000" cy="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154242</xdr:rowOff>
    </xdr:from>
    <xdr:to>
      <xdr:col>46</xdr:col>
      <xdr:colOff>38100</xdr:colOff>
      <xdr:row>57</xdr:row>
      <xdr:rowOff>84392</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75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100919</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53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40475</xdr:rowOff>
    </xdr:from>
    <xdr:to>
      <xdr:col>41</xdr:col>
      <xdr:colOff>50800</xdr:colOff>
      <xdr:row>58</xdr:row>
      <xdr:rowOff>52743</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984575"/>
          <a:ext cx="889000" cy="1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123393</xdr:rowOff>
    </xdr:from>
    <xdr:to>
      <xdr:col>41</xdr:col>
      <xdr:colOff>101600</xdr:colOff>
      <xdr:row>57</xdr:row>
      <xdr:rowOff>53543</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7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70070</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49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158534</xdr:rowOff>
    </xdr:from>
    <xdr:to>
      <xdr:col>36</xdr:col>
      <xdr:colOff>165100</xdr:colOff>
      <xdr:row>57</xdr:row>
      <xdr:rowOff>88684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75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105211</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53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159296</xdr:rowOff>
    </xdr:from>
    <xdr:to>
      <xdr:col>55</xdr:col>
      <xdr:colOff>50800</xdr:colOff>
      <xdr:row>58</xdr:row>
      <xdr:rowOff>89446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93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137723</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910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21349</xdr:rowOff>
    </xdr:from>
    <xdr:to>
      <xdr:col>50</xdr:col>
      <xdr:colOff>165100</xdr:colOff>
      <xdr:row>58</xdr:row>
      <xdr:rowOff>122949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96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114076</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1005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170802</xdr:rowOff>
    </xdr:from>
    <xdr:to>
      <xdr:col>46</xdr:col>
      <xdr:colOff>38100</xdr:colOff>
      <xdr:row>58</xdr:row>
      <xdr:rowOff>100952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94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92079</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1003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161125</xdr:rowOff>
    </xdr:from>
    <xdr:to>
      <xdr:col>41</xdr:col>
      <xdr:colOff>101600</xdr:colOff>
      <xdr:row>58</xdr:row>
      <xdr:rowOff>91275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93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82402</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02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1943</xdr:rowOff>
    </xdr:from>
    <xdr:to>
      <xdr:col>36</xdr:col>
      <xdr:colOff>165100</xdr:colOff>
      <xdr:row>58</xdr:row>
      <xdr:rowOff>103543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94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94670</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1003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57486</xdr:rowOff>
    </xdr:from>
    <xdr:to>
      <xdr:col>54</xdr:col>
      <xdr:colOff>189865</xdr:colOff>
      <xdr:row>79</xdr:row>
      <xdr:rowOff>85015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58986"/>
          <a:ext cx="1270" cy="157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88842</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33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85015</xdr:rowOff>
    </xdr:from>
    <xdr:to>
      <xdr:col>55</xdr:col>
      <xdr:colOff>88900</xdr:colOff>
      <xdr:row>79</xdr:row>
      <xdr:rowOff>85015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29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4163</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3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57486</xdr:rowOff>
    </xdr:from>
    <xdr:to>
      <xdr:col>55</xdr:col>
      <xdr:colOff>88900</xdr:colOff>
      <xdr:row>70</xdr:row>
      <xdr:rowOff>57486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5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37173</xdr:rowOff>
    </xdr:from>
    <xdr:to>
      <xdr:col>55</xdr:col>
      <xdr:colOff>0</xdr:colOff>
      <xdr:row>79</xdr:row>
      <xdr:rowOff>65356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581723"/>
          <a:ext cx="838200" cy="28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162673</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92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139796</xdr:rowOff>
    </xdr:from>
    <xdr:to>
      <xdr:col>55</xdr:col>
      <xdr:colOff>50800</xdr:colOff>
      <xdr:row>78</xdr:row>
      <xdr:rowOff>69946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4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62237</xdr:rowOff>
    </xdr:from>
    <xdr:to>
      <xdr:col>50</xdr:col>
      <xdr:colOff>114300</xdr:colOff>
      <xdr:row>79</xdr:row>
      <xdr:rowOff>65356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606787"/>
          <a:ext cx="889000" cy="3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127713</xdr:rowOff>
    </xdr:from>
    <xdr:to>
      <xdr:col>50</xdr:col>
      <xdr:colOff>165100</xdr:colOff>
      <xdr:row>78</xdr:row>
      <xdr:rowOff>57863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2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74390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10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28552</xdr:rowOff>
    </xdr:from>
    <xdr:to>
      <xdr:col>45</xdr:col>
      <xdr:colOff>177800</xdr:colOff>
      <xdr:row>79</xdr:row>
      <xdr:rowOff>62237</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573102"/>
          <a:ext cx="889000" cy="33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1101</xdr:rowOff>
    </xdr:from>
    <xdr:to>
      <xdr:col>46</xdr:col>
      <xdr:colOff>38100</xdr:colOff>
      <xdr:row>78</xdr:row>
      <xdr:rowOff>102701</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7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119228</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14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28552</xdr:rowOff>
    </xdr:from>
    <xdr:to>
      <xdr:col>41</xdr:col>
      <xdr:colOff>50800</xdr:colOff>
      <xdr:row>79</xdr:row>
      <xdr:rowOff>58629</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573102"/>
          <a:ext cx="889000" cy="30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162885</xdr:rowOff>
    </xdr:from>
    <xdr:to>
      <xdr:col>41</xdr:col>
      <xdr:colOff>101600</xdr:colOff>
      <xdr:row>78</xdr:row>
      <xdr:rowOff>93035</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64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109562</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3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17545</xdr:rowOff>
    </xdr:from>
    <xdr:to>
      <xdr:col>36</xdr:col>
      <xdr:colOff>165100</xdr:colOff>
      <xdr:row>78</xdr:row>
      <xdr:rowOff>119145</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9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135672</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6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157823</xdr:rowOff>
    </xdr:from>
    <xdr:to>
      <xdr:col>55</xdr:col>
      <xdr:colOff>50800</xdr:colOff>
      <xdr:row>79</xdr:row>
      <xdr:rowOff>87973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53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72750</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44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14556</xdr:rowOff>
    </xdr:from>
    <xdr:to>
      <xdr:col>50</xdr:col>
      <xdr:colOff>165100</xdr:colOff>
      <xdr:row>79</xdr:row>
      <xdr:rowOff>116156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55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107283</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65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11437</xdr:rowOff>
    </xdr:from>
    <xdr:to>
      <xdr:col>46</xdr:col>
      <xdr:colOff>38100</xdr:colOff>
      <xdr:row>79</xdr:row>
      <xdr:rowOff>113037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55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104164</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64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149202</xdr:rowOff>
    </xdr:from>
    <xdr:to>
      <xdr:col>41</xdr:col>
      <xdr:colOff>101600</xdr:colOff>
      <xdr:row>79</xdr:row>
      <xdr:rowOff>79352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52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70479</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615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7829</xdr:rowOff>
    </xdr:from>
    <xdr:to>
      <xdr:col>36</xdr:col>
      <xdr:colOff>165100</xdr:colOff>
      <xdr:row>79</xdr:row>
      <xdr:rowOff>109429</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55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100556</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645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118445</xdr:rowOff>
    </xdr:from>
    <xdr:to>
      <xdr:col>54</xdr:col>
      <xdr:colOff>189865</xdr:colOff>
      <xdr:row>97</xdr:row>
      <xdr:rowOff>128882</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548945"/>
          <a:ext cx="1270" cy="121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132709</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76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128882</xdr:rowOff>
    </xdr:from>
    <xdr:to>
      <xdr:col>55</xdr:col>
      <xdr:colOff>88900</xdr:colOff>
      <xdr:row>97</xdr:row>
      <xdr:rowOff>128882</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75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65122</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32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223,719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118445</xdr:rowOff>
    </xdr:from>
    <xdr:to>
      <xdr:col>55</xdr:col>
      <xdr:colOff>88900</xdr:colOff>
      <xdr:row>90</xdr:row>
      <xdr:rowOff>118445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54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135271</xdr:rowOff>
    </xdr:from>
    <xdr:to>
      <xdr:col>55</xdr:col>
      <xdr:colOff>0</xdr:colOff>
      <xdr:row>96</xdr:row>
      <xdr:rowOff>37498</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423021"/>
          <a:ext cx="838200" cy="7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129038</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416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150611</xdr:rowOff>
    </xdr:from>
    <xdr:to>
      <xdr:col>55</xdr:col>
      <xdr:colOff>50800</xdr:colOff>
      <xdr:row>96</xdr:row>
      <xdr:rowOff>80761</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1339</xdr:rowOff>
    </xdr:from>
    <xdr:to>
      <xdr:col>50</xdr:col>
      <xdr:colOff>114300</xdr:colOff>
      <xdr:row>96</xdr:row>
      <xdr:rowOff>37498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6289089"/>
          <a:ext cx="889000" cy="20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165001</xdr:rowOff>
    </xdr:from>
    <xdr:to>
      <xdr:col>50</xdr:col>
      <xdr:colOff>165100</xdr:colOff>
      <xdr:row>96</xdr:row>
      <xdr:rowOff>95151</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5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86278</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54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1339</xdr:rowOff>
    </xdr:from>
    <xdr:to>
      <xdr:col>45</xdr:col>
      <xdr:colOff>177800</xdr:colOff>
      <xdr:row>95</xdr:row>
      <xdr:rowOff>92066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289089"/>
          <a:ext cx="889000" cy="90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15873</xdr:rowOff>
    </xdr:from>
    <xdr:to>
      <xdr:col>46</xdr:col>
      <xdr:colOff>38100</xdr:colOff>
      <xdr:row>96</xdr:row>
      <xdr:rowOff>117473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47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108600</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56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92066</xdr:rowOff>
    </xdr:from>
    <xdr:to>
      <xdr:col>41</xdr:col>
      <xdr:colOff>50800</xdr:colOff>
      <xdr:row>96</xdr:row>
      <xdr:rowOff>7717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379816"/>
          <a:ext cx="889000" cy="87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888</xdr:rowOff>
    </xdr:from>
    <xdr:to>
      <xdr:col>41</xdr:col>
      <xdr:colOff>101600</xdr:colOff>
      <xdr:row>96</xdr:row>
      <xdr:rowOff>102488</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60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93615</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55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10565</xdr:rowOff>
    </xdr:from>
    <xdr:to>
      <xdr:col>36</xdr:col>
      <xdr:colOff>165100</xdr:colOff>
      <xdr:row>96</xdr:row>
      <xdr:rowOff>112165</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469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103292</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56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84471</xdr:rowOff>
    </xdr:from>
    <xdr:to>
      <xdr:col>55</xdr:col>
      <xdr:colOff>50800</xdr:colOff>
      <xdr:row>96</xdr:row>
      <xdr:rowOff>14621</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37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107348</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22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158148</xdr:rowOff>
    </xdr:from>
    <xdr:to>
      <xdr:col>50</xdr:col>
      <xdr:colOff>165100</xdr:colOff>
      <xdr:row>96</xdr:row>
      <xdr:rowOff>88298</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44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104825</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22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121989</xdr:rowOff>
    </xdr:from>
    <xdr:to>
      <xdr:col>46</xdr:col>
      <xdr:colOff>38100</xdr:colOff>
      <xdr:row>95</xdr:row>
      <xdr:rowOff>52139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23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68666</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01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41266</xdr:rowOff>
    </xdr:from>
    <xdr:to>
      <xdr:col>41</xdr:col>
      <xdr:colOff>101600</xdr:colOff>
      <xdr:row>95</xdr:row>
      <xdr:rowOff>142866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32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159393</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10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128367</xdr:rowOff>
    </xdr:from>
    <xdr:to>
      <xdr:col>36</xdr:col>
      <xdr:colOff>165100</xdr:colOff>
      <xdr:row>96</xdr:row>
      <xdr:rowOff>58517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41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75044</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19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96152</xdr:rowOff>
    </xdr:from>
    <xdr:to>
      <xdr:col>85</xdr:col>
      <xdr:colOff>126364</xdr:colOff>
      <xdr:row>38</xdr:row>
      <xdr:rowOff>61911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068202"/>
          <a:ext cx="1269" cy="1508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65738</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58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61911</xdr:rowOff>
    </xdr:from>
    <xdr:to>
      <xdr:col>86</xdr:col>
      <xdr:colOff>25400</xdr:colOff>
      <xdr:row>38</xdr:row>
      <xdr:rowOff>61911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577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42829</xdr:rowOff>
    </xdr:from>
    <xdr:ext cx="599010"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4843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105,167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96152</xdr:rowOff>
    </xdr:from>
    <xdr:to>
      <xdr:col>86</xdr:col>
      <xdr:colOff>25400</xdr:colOff>
      <xdr:row>29</xdr:row>
      <xdr:rowOff>96152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068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170022</xdr:rowOff>
    </xdr:from>
    <xdr:to>
      <xdr:col>85</xdr:col>
      <xdr:colOff>127000</xdr:colOff>
      <xdr:row>38</xdr:row>
      <xdr:rowOff>39785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513672"/>
          <a:ext cx="838200" cy="4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120839</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121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97962</xdr:rowOff>
    </xdr:from>
    <xdr:to>
      <xdr:col>85</xdr:col>
      <xdr:colOff>177800</xdr:colOff>
      <xdr:row>37</xdr:row>
      <xdr:rowOff>28112</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165973</xdr:rowOff>
    </xdr:from>
    <xdr:to>
      <xdr:col>81</xdr:col>
      <xdr:colOff>50800</xdr:colOff>
      <xdr:row>38</xdr:row>
      <xdr:rowOff>39785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6338173"/>
          <a:ext cx="889000" cy="216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146458</xdr:rowOff>
    </xdr:from>
    <xdr:to>
      <xdr:col>81</xdr:col>
      <xdr:colOff>101600</xdr:colOff>
      <xdr:row>37</xdr:row>
      <xdr:rowOff>76608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31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93135</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09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162462</xdr:rowOff>
    </xdr:from>
    <xdr:to>
      <xdr:col>76</xdr:col>
      <xdr:colOff>114300</xdr:colOff>
      <xdr:row>36</xdr:row>
      <xdr:rowOff>165973</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3703300" y="6334662"/>
          <a:ext cx="889000" cy="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152026</xdr:rowOff>
    </xdr:from>
    <xdr:to>
      <xdr:col>76</xdr:col>
      <xdr:colOff>165100</xdr:colOff>
      <xdr:row>37</xdr:row>
      <xdr:rowOff>82176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2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73303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41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162462</xdr:rowOff>
    </xdr:from>
    <xdr:to>
      <xdr:col>71</xdr:col>
      <xdr:colOff>177800</xdr:colOff>
      <xdr:row>38</xdr:row>
      <xdr:rowOff>9202</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334662"/>
          <a:ext cx="889000" cy="18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110552</xdr:rowOff>
    </xdr:from>
    <xdr:to>
      <xdr:col>72</xdr:col>
      <xdr:colOff>38100</xdr:colOff>
      <xdr:row>37</xdr:row>
      <xdr:rowOff>40702</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28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57229</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05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98044</xdr:rowOff>
    </xdr:from>
    <xdr:to>
      <xdr:col>67</xdr:col>
      <xdr:colOff>101600</xdr:colOff>
      <xdr:row>37</xdr:row>
      <xdr:rowOff>28194</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44721</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0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119222</xdr:rowOff>
    </xdr:from>
    <xdr:to>
      <xdr:col>85</xdr:col>
      <xdr:colOff>177800</xdr:colOff>
      <xdr:row>38</xdr:row>
      <xdr:rowOff>49372</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46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34149</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37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160435</xdr:rowOff>
    </xdr:from>
    <xdr:to>
      <xdr:col>81</xdr:col>
      <xdr:colOff>101600</xdr:colOff>
      <xdr:row>38</xdr:row>
      <xdr:rowOff>90585</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50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81712</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596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115173</xdr:rowOff>
    </xdr:from>
    <xdr:to>
      <xdr:col>76</xdr:col>
      <xdr:colOff>165100</xdr:colOff>
      <xdr:row>37</xdr:row>
      <xdr:rowOff>45323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28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61850</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06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111662</xdr:rowOff>
    </xdr:from>
    <xdr:to>
      <xdr:col>72</xdr:col>
      <xdr:colOff>38100</xdr:colOff>
      <xdr:row>37</xdr:row>
      <xdr:rowOff>41812</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28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32939</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37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129852</xdr:rowOff>
    </xdr:from>
    <xdr:to>
      <xdr:col>67</xdr:col>
      <xdr:colOff>101600</xdr:colOff>
      <xdr:row>38</xdr:row>
      <xdr:rowOff>60003</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47350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51129</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566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97057</xdr:rowOff>
    </xdr:from>
    <xdr:to>
      <xdr:col>85</xdr:col>
      <xdr:colOff>126364</xdr:colOff>
      <xdr:row>58</xdr:row>
      <xdr:rowOff>22058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9012457"/>
          <a:ext cx="1269" cy="95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25885</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96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22058</xdr:rowOff>
    </xdr:from>
    <xdr:to>
      <xdr:col>86</xdr:col>
      <xdr:colOff>25400</xdr:colOff>
      <xdr:row>58</xdr:row>
      <xdr:rowOff>22058</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966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43734</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787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234,327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97057</xdr:rowOff>
    </xdr:from>
    <xdr:to>
      <xdr:col>86</xdr:col>
      <xdr:colOff>25400</xdr:colOff>
      <xdr:row>52</xdr:row>
      <xdr:rowOff>97057</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012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132874</xdr:rowOff>
    </xdr:from>
    <xdr:to>
      <xdr:col>85</xdr:col>
      <xdr:colOff>127000</xdr:colOff>
      <xdr:row>57</xdr:row>
      <xdr:rowOff>148665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5481300" y="9905524"/>
          <a:ext cx="838200" cy="1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164592</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594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141715</xdr:rowOff>
    </xdr:from>
    <xdr:to>
      <xdr:col>85</xdr:col>
      <xdr:colOff>177800</xdr:colOff>
      <xdr:row>57</xdr:row>
      <xdr:rowOff>71865</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132069</xdr:rowOff>
    </xdr:from>
    <xdr:to>
      <xdr:col>81</xdr:col>
      <xdr:colOff>50800</xdr:colOff>
      <xdr:row>57</xdr:row>
      <xdr:rowOff>148665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4592300" y="9904719"/>
          <a:ext cx="889000" cy="1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149099</xdr:rowOff>
    </xdr:from>
    <xdr:to>
      <xdr:col>81</xdr:col>
      <xdr:colOff>101600</xdr:colOff>
      <xdr:row>57</xdr:row>
      <xdr:rowOff>79249</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75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95776</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52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132069</xdr:rowOff>
    </xdr:from>
    <xdr:to>
      <xdr:col>76</xdr:col>
      <xdr:colOff>114300</xdr:colOff>
      <xdr:row>57</xdr:row>
      <xdr:rowOff>149260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904719"/>
          <a:ext cx="889000" cy="1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156698</xdr:rowOff>
    </xdr:from>
    <xdr:to>
      <xdr:col>76</xdr:col>
      <xdr:colOff>165100</xdr:colOff>
      <xdr:row>57</xdr:row>
      <xdr:rowOff>86848</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75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103375</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53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149260</xdr:rowOff>
    </xdr:from>
    <xdr:to>
      <xdr:col>71</xdr:col>
      <xdr:colOff>177800</xdr:colOff>
      <xdr:row>57</xdr:row>
      <xdr:rowOff>165564</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921910"/>
          <a:ext cx="889000" cy="1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162450</xdr:rowOff>
    </xdr:from>
    <xdr:to>
      <xdr:col>72</xdr:col>
      <xdr:colOff>38100</xdr:colOff>
      <xdr:row>57</xdr:row>
      <xdr:rowOff>92600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76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109127</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53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147979</xdr:rowOff>
    </xdr:from>
    <xdr:to>
      <xdr:col>67</xdr:col>
      <xdr:colOff>101600</xdr:colOff>
      <xdr:row>57</xdr:row>
      <xdr:rowOff>78129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74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94656</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52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82074</xdr:rowOff>
    </xdr:from>
    <xdr:to>
      <xdr:col>85</xdr:col>
      <xdr:colOff>177800</xdr:colOff>
      <xdr:row>58</xdr:row>
      <xdr:rowOff>12224</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8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168451</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769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97865</xdr:rowOff>
    </xdr:from>
    <xdr:to>
      <xdr:col>81</xdr:col>
      <xdr:colOff>101600</xdr:colOff>
      <xdr:row>58</xdr:row>
      <xdr:rowOff>28015</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87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19142</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96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81269</xdr:rowOff>
    </xdr:from>
    <xdr:to>
      <xdr:col>76</xdr:col>
      <xdr:colOff>165100</xdr:colOff>
      <xdr:row>58</xdr:row>
      <xdr:rowOff>11419</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85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2546</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94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98460</xdr:rowOff>
    </xdr:from>
    <xdr:to>
      <xdr:col>72</xdr:col>
      <xdr:colOff>38100</xdr:colOff>
      <xdr:row>58</xdr:row>
      <xdr:rowOff>28610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87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19737</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96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114764</xdr:rowOff>
    </xdr:from>
    <xdr:to>
      <xdr:col>67</xdr:col>
      <xdr:colOff>101600</xdr:colOff>
      <xdr:row>58</xdr:row>
      <xdr:rowOff>44914</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88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36041</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980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24320</xdr:rowOff>
    </xdr:from>
    <xdr:to>
      <xdr:col>85</xdr:col>
      <xdr:colOff>126364</xdr:colOff>
      <xdr:row>78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197270"/>
          <a:ext cx="1269" cy="1201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53212</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4263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142447</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19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210,189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24320</xdr:rowOff>
    </xdr:from>
    <xdr:to>
      <xdr:col>86</xdr:col>
      <xdr:colOff>25400</xdr:colOff>
      <xdr:row>71</xdr:row>
      <xdr:rowOff>24320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19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6272</xdr:rowOff>
    </xdr:from>
    <xdr:to>
      <xdr:col>85</xdr:col>
      <xdr:colOff>127000</xdr:colOff>
      <xdr:row>78</xdr:row>
      <xdr:rowOff>11723</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5481300" y="13379372"/>
          <a:ext cx="838200" cy="5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142112</xdr:rowOff>
    </xdr:from>
    <xdr:ext cx="469744"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172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119235</xdr:rowOff>
    </xdr:from>
    <xdr:to>
      <xdr:col>85</xdr:col>
      <xdr:colOff>177800</xdr:colOff>
      <xdr:row>78</xdr:row>
      <xdr:rowOff>49385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32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11723</xdr:rowOff>
    </xdr:from>
    <xdr:to>
      <xdr:col>81</xdr:col>
      <xdr:colOff>50800</xdr:colOff>
      <xdr:row>78</xdr:row>
      <xdr:rowOff>17588</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4592300" y="13384823"/>
          <a:ext cx="889000" cy="5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137249</xdr:rowOff>
    </xdr:from>
    <xdr:to>
      <xdr:col>81</xdr:col>
      <xdr:colOff>101600</xdr:colOff>
      <xdr:row>78</xdr:row>
      <xdr:rowOff>67399</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33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58526</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46428" y="1343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17588</xdr:rowOff>
    </xdr:from>
    <xdr:to>
      <xdr:col>76</xdr:col>
      <xdr:colOff>114300</xdr:colOff>
      <xdr:row>78</xdr:row>
      <xdr:rowOff>21994</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3703300" y="13390688"/>
          <a:ext cx="889000" cy="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127236</xdr:rowOff>
    </xdr:from>
    <xdr:to>
      <xdr:col>76</xdr:col>
      <xdr:colOff>165100</xdr:colOff>
      <xdr:row>78</xdr:row>
      <xdr:rowOff>57386</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32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73913</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57428" y="1310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21994</xdr:rowOff>
    </xdr:from>
    <xdr:to>
      <xdr:col>71</xdr:col>
      <xdr:colOff>177800</xdr:colOff>
      <xdr:row>78</xdr:row>
      <xdr:rowOff>23611</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2814300" y="13395094"/>
          <a:ext cx="889000" cy="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136740</xdr:rowOff>
    </xdr:from>
    <xdr:to>
      <xdr:col>72</xdr:col>
      <xdr:colOff>38100</xdr:colOff>
      <xdr:row>78</xdr:row>
      <xdr:rowOff>66890</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33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83417</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68428" y="13113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119235</xdr:rowOff>
    </xdr:from>
    <xdr:to>
      <xdr:col>67</xdr:col>
      <xdr:colOff>101600</xdr:colOff>
      <xdr:row>78</xdr:row>
      <xdr:rowOff>49385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32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65912</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79428" y="1309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126922</xdr:rowOff>
    </xdr:from>
    <xdr:to>
      <xdr:col>85</xdr:col>
      <xdr:colOff>177800</xdr:colOff>
      <xdr:row>78</xdr:row>
      <xdr:rowOff>57072</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32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97662</xdr:rowOff>
    </xdr:from>
    <xdr:ext cx="469744"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299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132373</xdr:rowOff>
    </xdr:from>
    <xdr:to>
      <xdr:col>81</xdr:col>
      <xdr:colOff>101600</xdr:colOff>
      <xdr:row>78</xdr:row>
      <xdr:rowOff>62523</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3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79050</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46428" y="13109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138238</xdr:rowOff>
    </xdr:from>
    <xdr:to>
      <xdr:col>76</xdr:col>
      <xdr:colOff>165100</xdr:colOff>
      <xdr:row>78</xdr:row>
      <xdr:rowOff>68388</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33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59515</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57428" y="1343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142644</xdr:rowOff>
    </xdr:from>
    <xdr:to>
      <xdr:col>72</xdr:col>
      <xdr:colOff>38100</xdr:colOff>
      <xdr:row>78</xdr:row>
      <xdr:rowOff>72794</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34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63921</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4017" y="13437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144261</xdr:rowOff>
    </xdr:from>
    <xdr:to>
      <xdr:col>67</xdr:col>
      <xdr:colOff>101600</xdr:colOff>
      <xdr:row>78</xdr:row>
      <xdr:rowOff>74411</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34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65538</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5017" y="13438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22337</xdr:rowOff>
    </xdr:from>
    <xdr:to>
      <xdr:col>85</xdr:col>
      <xdr:colOff>126364</xdr:colOff>
      <xdr:row>99</xdr:row>
      <xdr:rowOff>27998</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24287"/>
          <a:ext cx="1269" cy="1377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31825</xdr:rowOff>
    </xdr:from>
    <xdr:ext cx="469744"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700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27998</xdr:rowOff>
    </xdr:from>
    <xdr:to>
      <xdr:col>86</xdr:col>
      <xdr:colOff>25400</xdr:colOff>
      <xdr:row>99</xdr:row>
      <xdr:rowOff>27998</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7001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140464</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99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182,902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22337</xdr:rowOff>
    </xdr:from>
    <xdr:to>
      <xdr:col>86</xdr:col>
      <xdr:colOff>25400</xdr:colOff>
      <xdr:row>91</xdr:row>
      <xdr:rowOff>22337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24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144104</xdr:rowOff>
    </xdr:from>
    <xdr:to>
      <xdr:col>85</xdr:col>
      <xdr:colOff>127000</xdr:colOff>
      <xdr:row>97</xdr:row>
      <xdr:rowOff>118470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5481300" y="16603304"/>
          <a:ext cx="838200" cy="145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131925</xdr:rowOff>
    </xdr:from>
    <xdr:ext cx="534377"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419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109048</xdr:rowOff>
    </xdr:from>
    <xdr:to>
      <xdr:col>85</xdr:col>
      <xdr:colOff>177800</xdr:colOff>
      <xdr:row>97</xdr:row>
      <xdr:rowOff>39198</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144104</xdr:rowOff>
    </xdr:from>
    <xdr:to>
      <xdr:col>81</xdr:col>
      <xdr:colOff>50800</xdr:colOff>
      <xdr:row>97</xdr:row>
      <xdr:rowOff>109471</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4592300" y="16603304"/>
          <a:ext cx="889000" cy="136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110525</xdr:rowOff>
    </xdr:from>
    <xdr:to>
      <xdr:col>81</xdr:col>
      <xdr:colOff>101600</xdr:colOff>
      <xdr:row>97</xdr:row>
      <xdr:rowOff>40675</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31802</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214111" y="1666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109471</xdr:rowOff>
    </xdr:from>
    <xdr:to>
      <xdr:col>76</xdr:col>
      <xdr:colOff>114300</xdr:colOff>
      <xdr:row>97</xdr:row>
      <xdr:rowOff>128507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3703300" y="16740121"/>
          <a:ext cx="889000" cy="19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104239</xdr:rowOff>
    </xdr:from>
    <xdr:to>
      <xdr:col>76</xdr:col>
      <xdr:colOff>165100</xdr:colOff>
      <xdr:row>97</xdr:row>
      <xdr:rowOff>34389</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50916</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325111" y="1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128507</xdr:rowOff>
    </xdr:from>
    <xdr:to>
      <xdr:col>71</xdr:col>
      <xdr:colOff>177800</xdr:colOff>
      <xdr:row>97</xdr:row>
      <xdr:rowOff>132857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2814300" y="16759157"/>
          <a:ext cx="889000" cy="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57231</xdr:rowOff>
    </xdr:from>
    <xdr:to>
      <xdr:col>72</xdr:col>
      <xdr:colOff>38100</xdr:colOff>
      <xdr:row>96</xdr:row>
      <xdr:rowOff>158831</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3908</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36111" y="1629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44369</xdr:rowOff>
    </xdr:from>
    <xdr:to>
      <xdr:col>67</xdr:col>
      <xdr:colOff>101600</xdr:colOff>
      <xdr:row>96</xdr:row>
      <xdr:rowOff>145969</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162496</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47111" y="1627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67670</xdr:rowOff>
    </xdr:from>
    <xdr:to>
      <xdr:col>85</xdr:col>
      <xdr:colOff>177800</xdr:colOff>
      <xdr:row>97</xdr:row>
      <xdr:rowOff>169270</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69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46097</xdr:rowOff>
    </xdr:from>
    <xdr:ext cx="534377"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67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93304</xdr:rowOff>
    </xdr:from>
    <xdr:to>
      <xdr:col>81</xdr:col>
      <xdr:colOff>101600</xdr:colOff>
      <xdr:row>97</xdr:row>
      <xdr:rowOff>23454</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55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39981</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32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58671</xdr:rowOff>
    </xdr:from>
    <xdr:to>
      <xdr:col>76</xdr:col>
      <xdr:colOff>165100</xdr:colOff>
      <xdr:row>97</xdr:row>
      <xdr:rowOff>160271</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68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151398</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78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77707</xdr:rowOff>
    </xdr:from>
    <xdr:to>
      <xdr:col>72</xdr:col>
      <xdr:colOff>38100</xdr:colOff>
      <xdr:row>98</xdr:row>
      <xdr:rowOff>7857</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70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170434</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80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82057</xdr:rowOff>
    </xdr:from>
    <xdr:to>
      <xdr:col>67</xdr:col>
      <xdr:colOff>101600</xdr:colOff>
      <xdr:row>98</xdr:row>
      <xdr:rowOff>12207</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71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3334</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80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30543</xdr:rowOff>
    </xdr:from>
    <xdr:to>
      <xdr:col>116</xdr:col>
      <xdr:colOff>62864</xdr:colOff>
      <xdr:row>38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flipV="1">
          <a:off x="22159595" y="5345493"/>
          <a:ext cx="1269" cy="1195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2" name="諸支出金最小値テキスト">
          <a:extLst>
            <a:ext uri="{FF2B5EF4-FFF2-40B4-BE49-F238E27FC236}">
              <a16:creationId xmlns:a16="http://schemas.microsoft.com/office/drawing/2014/main" id="{00000000-0008-0000-0700-0000DC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148670</xdr:rowOff>
    </xdr:from>
    <xdr:ext cx="469744" cy="259045"/>
    <xdr:sp macro="" textlink="">
      <xdr:nvSpPr>
        <xdr:cNvPr id="734" name="諸支出金最大値テキスト">
          <a:extLst>
            <a:ext uri="{FF2B5EF4-FFF2-40B4-BE49-F238E27FC236}">
              <a16:creationId xmlns:a16="http://schemas.microsoft.com/office/drawing/2014/main" id="{00000000-0008-0000-0700-0000DE020000}"/>
            </a:ext>
          </a:extLst>
        </xdr:cNvPr>
        <xdr:cNvSpPr txBox="1"/>
      </xdr:nvSpPr>
      <xdr:spPr>
        <a:xfrm>
          <a:off x="22212300" y="5120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30543</xdr:rowOff>
    </xdr:from>
    <xdr:to>
      <xdr:col>116</xdr:col>
      <xdr:colOff>152400</xdr:colOff>
      <xdr:row>31</xdr:row>
      <xdr:rowOff>30543</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5345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110062</xdr:rowOff>
    </xdr:from>
    <xdr:ext cx="378565" cy="259045"/>
    <xdr:sp macro="" textlink="">
      <xdr:nvSpPr>
        <xdr:cNvPr id="737" name="諸支出金平均値テキスト">
          <a:extLst>
            <a:ext uri="{FF2B5EF4-FFF2-40B4-BE49-F238E27FC236}">
              <a16:creationId xmlns:a16="http://schemas.microsoft.com/office/drawing/2014/main" id="{00000000-0008-0000-0700-0000E1020000}"/>
            </a:ext>
          </a:extLst>
        </xdr:cNvPr>
        <xdr:cNvSpPr txBox="1"/>
      </xdr:nvSpPr>
      <xdr:spPr>
        <a:xfrm>
          <a:off x="22212300" y="62822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87185</xdr:rowOff>
    </xdr:from>
    <xdr:to>
      <xdr:col>116</xdr:col>
      <xdr:colOff>114300</xdr:colOff>
      <xdr:row>38</xdr:row>
      <xdr:rowOff>17335</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21107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67754</xdr:rowOff>
    </xdr:from>
    <xdr:to>
      <xdr:col>112</xdr:col>
      <xdr:colOff>38100</xdr:colOff>
      <xdr:row>37</xdr:row>
      <xdr:rowOff>169354</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1272500" y="641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14431</xdr:rowOff>
    </xdr:from>
    <xdr:ext cx="378565"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34017" y="6186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67754</xdr:rowOff>
    </xdr:from>
    <xdr:to>
      <xdr:col>107</xdr:col>
      <xdr:colOff>101600</xdr:colOff>
      <xdr:row>37</xdr:row>
      <xdr:rowOff>169354</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0383500" y="641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14431</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45017" y="6186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49466</xdr:rowOff>
    </xdr:from>
    <xdr:to>
      <xdr:col>102</xdr:col>
      <xdr:colOff>165100</xdr:colOff>
      <xdr:row>36</xdr:row>
      <xdr:rowOff>151066</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9494500" y="622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167593</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56017" y="5996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38036</xdr:rowOff>
    </xdr:from>
    <xdr:to>
      <xdr:col>98</xdr:col>
      <xdr:colOff>38100</xdr:colOff>
      <xdr:row>37</xdr:row>
      <xdr:rowOff>139636</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8605500" y="6381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156163</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467017" y="6156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65613</xdr:rowOff>
    </xdr:from>
    <xdr:ext cx="249299" cy="259045"/>
    <xdr:sp macro="" textlink="">
      <xdr:nvSpPr>
        <xdr:cNvPr id="756" name="諸支出金該当値テキスト">
          <a:extLst>
            <a:ext uri="{FF2B5EF4-FFF2-40B4-BE49-F238E27FC236}">
              <a16:creationId xmlns:a16="http://schemas.microsoft.com/office/drawing/2014/main" id="{00000000-0008-0000-0700-0000F4020000}"/>
            </a:ext>
          </a:extLst>
        </xdr:cNvPr>
        <xdr:cNvSpPr txBox="1"/>
      </xdr:nvSpPr>
      <xdr:spPr>
        <a:xfrm>
          <a:off x="22212300" y="64092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50800</xdr:rowOff>
    </xdr:from>
    <xdr:to>
      <xdr:col>98</xdr:col>
      <xdr:colOff>38100</xdr:colOff>
      <xdr:row>50</xdr:row>
      <xdr:rowOff>152400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168927</xdr:rowOff>
    </xdr:from>
    <xdr:ext cx="313932"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499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年度歳出決算額の</a:t>
          </a:r>
          <a:r>
            <a:rPr kumimoji="1" lang="en-US" altLang="ja-JP" sz="1100">
              <a:solidFill>
                <a:schemeClr val="dk1"/>
              </a:solidFill>
              <a:effectLst/>
              <a:latin typeface="+mn-lt"/>
              <a:ea typeface="+mn-ea"/>
              <a:cs typeface="+mn-cs"/>
            </a:rPr>
            <a:t>34.9</a:t>
          </a:r>
          <a:r>
            <a:rPr kumimoji="1" lang="ja-JP" altLang="ja-JP" sz="1100">
              <a:solidFill>
                <a:schemeClr val="dk1"/>
              </a:solidFill>
              <a:effectLst/>
              <a:latin typeface="+mn-lt"/>
              <a:ea typeface="+mn-ea"/>
              <a:cs typeface="+mn-cs"/>
            </a:rPr>
            <a:t>％を占める民生費については、住民一人当たり</a:t>
          </a:r>
          <a:r>
            <a:rPr kumimoji="1" lang="en-US" altLang="ja-JP" sz="1100">
              <a:solidFill>
                <a:schemeClr val="dk1"/>
              </a:solidFill>
              <a:effectLst/>
              <a:latin typeface="+mn-lt"/>
              <a:ea typeface="+mn-ea"/>
              <a:cs typeface="+mn-cs"/>
            </a:rPr>
            <a:t>150,937</a:t>
          </a:r>
          <a:r>
            <a:rPr kumimoji="1" lang="ja-JP" altLang="ja-JP" sz="1100">
              <a:solidFill>
                <a:schemeClr val="dk1"/>
              </a:solidFill>
              <a:effectLst/>
              <a:latin typeface="+mn-lt"/>
              <a:ea typeface="+mn-ea"/>
              <a:cs typeface="+mn-cs"/>
            </a:rPr>
            <a:t>円（前年度比＋</a:t>
          </a:r>
          <a:r>
            <a:rPr kumimoji="1" lang="en-US" altLang="ja-JP" sz="1100">
              <a:solidFill>
                <a:schemeClr val="dk1"/>
              </a:solidFill>
              <a:effectLst/>
              <a:latin typeface="+mn-lt"/>
              <a:ea typeface="+mn-ea"/>
              <a:cs typeface="+mn-cs"/>
            </a:rPr>
            <a:t>19,069</a:t>
          </a:r>
          <a:r>
            <a:rPr kumimoji="1" lang="ja-JP" altLang="ja-JP" sz="1100">
              <a:solidFill>
                <a:schemeClr val="dk1"/>
              </a:solidFill>
              <a:effectLst/>
              <a:latin typeface="+mn-lt"/>
              <a:ea typeface="+mn-ea"/>
              <a:cs typeface="+mn-cs"/>
            </a:rPr>
            <a:t>円、類似団体比△</a:t>
          </a:r>
          <a:r>
            <a:rPr kumimoji="1" lang="en-US" altLang="ja-JP" sz="1100">
              <a:solidFill>
                <a:schemeClr val="dk1"/>
              </a:solidFill>
              <a:effectLst/>
              <a:latin typeface="+mn-lt"/>
              <a:ea typeface="+mn-ea"/>
              <a:cs typeface="+mn-cs"/>
            </a:rPr>
            <a:t>369</a:t>
          </a:r>
          <a:r>
            <a:rPr kumimoji="1" lang="ja-JP" altLang="ja-JP" sz="1100">
              <a:solidFill>
                <a:schemeClr val="dk1"/>
              </a:solidFill>
              <a:effectLst/>
              <a:latin typeface="+mn-lt"/>
              <a:ea typeface="+mn-ea"/>
              <a:cs typeface="+mn-cs"/>
            </a:rPr>
            <a:t>円）となっており、</a:t>
          </a:r>
          <a:r>
            <a:rPr kumimoji="1" lang="ja-JP" altLang="en-US" sz="1100">
              <a:solidFill>
                <a:schemeClr val="dk1"/>
              </a:solidFill>
              <a:effectLst/>
              <a:latin typeface="+mn-lt"/>
              <a:ea typeface="+mn-ea"/>
              <a:cs typeface="+mn-cs"/>
            </a:rPr>
            <a:t>臨時福祉給付金</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経済対策分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などの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要因がある一方で、児童数増に伴う</a:t>
          </a:r>
          <a:r>
            <a:rPr kumimoji="1" lang="ja-JP" altLang="en-US" sz="1100">
              <a:solidFill>
                <a:schemeClr val="dk1"/>
              </a:solidFill>
              <a:effectLst/>
              <a:latin typeface="+mn-lt"/>
              <a:ea typeface="+mn-ea"/>
              <a:cs typeface="+mn-cs"/>
            </a:rPr>
            <a:t>認定こども園施設整備事業費補助金、保育所等施設整備事業費の増加</a:t>
          </a:r>
          <a:r>
            <a:rPr kumimoji="1" lang="ja-JP" altLang="ja-JP" sz="1100">
              <a:solidFill>
                <a:schemeClr val="dk1"/>
              </a:solidFill>
              <a:effectLst/>
              <a:latin typeface="+mn-lt"/>
              <a:ea typeface="+mn-ea"/>
              <a:cs typeface="+mn-cs"/>
            </a:rPr>
            <a:t>が上回り、</a:t>
          </a:r>
          <a:r>
            <a:rPr kumimoji="1" lang="ja-JP" altLang="en-US" sz="1100">
              <a:solidFill>
                <a:schemeClr val="dk1"/>
              </a:solidFill>
              <a:effectLst/>
              <a:latin typeface="+mn-lt"/>
              <a:ea typeface="+mn-ea"/>
              <a:cs typeface="+mn-cs"/>
            </a:rPr>
            <a:t>大幅増加</a:t>
          </a:r>
          <a:r>
            <a:rPr kumimoji="1" lang="ja-JP" altLang="ja-JP" sz="1100">
              <a:solidFill>
                <a:schemeClr val="dk1"/>
              </a:solidFill>
              <a:effectLst/>
              <a:latin typeface="+mn-lt"/>
              <a:ea typeface="+mn-ea"/>
              <a:cs typeface="+mn-cs"/>
            </a:rPr>
            <a:t>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次に、</a:t>
          </a:r>
          <a:r>
            <a:rPr kumimoji="1" lang="en-US" altLang="ja-JP" sz="1100">
              <a:solidFill>
                <a:schemeClr val="dk1"/>
              </a:solidFill>
              <a:effectLst/>
              <a:latin typeface="+mn-lt"/>
              <a:ea typeface="+mn-ea"/>
              <a:cs typeface="+mn-cs"/>
            </a:rPr>
            <a:t>16.4</a:t>
          </a:r>
          <a:r>
            <a:rPr kumimoji="1" lang="ja-JP" altLang="ja-JP" sz="1100">
              <a:solidFill>
                <a:schemeClr val="dk1"/>
              </a:solidFill>
              <a:effectLst/>
              <a:latin typeface="+mn-lt"/>
              <a:ea typeface="+mn-ea"/>
              <a:cs typeface="+mn-cs"/>
            </a:rPr>
            <a:t>％を占める土木費については、住民一人当たり</a:t>
          </a:r>
          <a:r>
            <a:rPr kumimoji="1" lang="en-US" altLang="ja-JP" sz="1100">
              <a:solidFill>
                <a:schemeClr val="dk1"/>
              </a:solidFill>
              <a:effectLst/>
              <a:latin typeface="+mn-lt"/>
              <a:ea typeface="+mn-ea"/>
              <a:cs typeface="+mn-cs"/>
            </a:rPr>
            <a:t>70,775</a:t>
          </a:r>
          <a:r>
            <a:rPr kumimoji="1" lang="ja-JP" altLang="ja-JP" sz="1100">
              <a:solidFill>
                <a:schemeClr val="dk1"/>
              </a:solidFill>
              <a:effectLst/>
              <a:latin typeface="+mn-lt"/>
              <a:ea typeface="+mn-ea"/>
              <a:cs typeface="+mn-cs"/>
            </a:rPr>
            <a:t>円（前年度比</a:t>
          </a:r>
          <a:r>
            <a:rPr kumimoji="1" lang="en-US" altLang="ja-JP" sz="1100">
              <a:solidFill>
                <a:schemeClr val="dk1"/>
              </a:solidFill>
              <a:effectLst/>
              <a:latin typeface="+mn-lt"/>
              <a:ea typeface="+mn-ea"/>
              <a:cs typeface="+mn-cs"/>
            </a:rPr>
            <a:t>+12,892</a:t>
          </a:r>
          <a:r>
            <a:rPr kumimoji="1" lang="ja-JP" altLang="ja-JP" sz="1100">
              <a:solidFill>
                <a:schemeClr val="dk1"/>
              </a:solidFill>
              <a:effectLst/>
              <a:latin typeface="+mn-lt"/>
              <a:ea typeface="+mn-ea"/>
              <a:cs typeface="+mn-cs"/>
            </a:rPr>
            <a:t>円、類似団体比＋</a:t>
          </a:r>
          <a:r>
            <a:rPr kumimoji="1" lang="en-US" altLang="ja-JP" sz="1100">
              <a:solidFill>
                <a:schemeClr val="dk1"/>
              </a:solidFill>
              <a:effectLst/>
              <a:latin typeface="+mn-lt"/>
              <a:ea typeface="+mn-ea"/>
              <a:cs typeface="+mn-cs"/>
            </a:rPr>
            <a:t>11,573</a:t>
          </a:r>
          <a:r>
            <a:rPr kumimoji="1" lang="ja-JP" altLang="ja-JP" sz="1100">
              <a:solidFill>
                <a:schemeClr val="dk1"/>
              </a:solidFill>
              <a:effectLst/>
              <a:latin typeface="+mn-lt"/>
              <a:ea typeface="+mn-ea"/>
              <a:cs typeface="+mn-cs"/>
            </a:rPr>
            <a:t>円）であり、下水道整備基金への積立</a:t>
          </a:r>
          <a:r>
            <a:rPr kumimoji="1" lang="ja-JP" altLang="en-US" sz="1100">
              <a:solidFill>
                <a:schemeClr val="dk1"/>
              </a:solidFill>
              <a:effectLst/>
              <a:latin typeface="+mn-lt"/>
              <a:ea typeface="+mn-ea"/>
              <a:cs typeface="+mn-cs"/>
            </a:rPr>
            <a:t>が増加したことや避難情報表示板・防災マップ作成業務</a:t>
          </a:r>
          <a:r>
            <a:rPr kumimoji="1" lang="ja-JP" altLang="ja-JP" sz="1100">
              <a:solidFill>
                <a:schemeClr val="dk1"/>
              </a:solidFill>
              <a:effectLst/>
              <a:latin typeface="+mn-lt"/>
              <a:ea typeface="+mn-ea"/>
              <a:cs typeface="+mn-cs"/>
            </a:rPr>
            <a:t>が主な要因である。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公債費について、住民一人当たり</a:t>
          </a:r>
          <a:r>
            <a:rPr kumimoji="1" lang="en-US" altLang="ja-JP" sz="1100">
              <a:solidFill>
                <a:schemeClr val="dk1"/>
              </a:solidFill>
              <a:effectLst/>
              <a:latin typeface="+mn-lt"/>
              <a:ea typeface="+mn-ea"/>
              <a:cs typeface="+mn-cs"/>
            </a:rPr>
            <a:t>35,286</a:t>
          </a:r>
          <a:r>
            <a:rPr kumimoji="1" lang="ja-JP" altLang="ja-JP" sz="1100">
              <a:solidFill>
                <a:schemeClr val="dk1"/>
              </a:solidFill>
              <a:effectLst/>
              <a:latin typeface="+mn-lt"/>
              <a:ea typeface="+mn-ea"/>
              <a:cs typeface="+mn-cs"/>
            </a:rPr>
            <a:t>円（前年度比</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19,136</a:t>
          </a:r>
          <a:r>
            <a:rPr kumimoji="1" lang="ja-JP" altLang="ja-JP" sz="1100">
              <a:solidFill>
                <a:schemeClr val="dk1"/>
              </a:solidFill>
              <a:effectLst/>
              <a:latin typeface="+mn-lt"/>
              <a:ea typeface="+mn-ea"/>
              <a:cs typeface="+mn-cs"/>
            </a:rPr>
            <a:t>円、類似団体比</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17,070</a:t>
          </a:r>
          <a:r>
            <a:rPr kumimoji="1" lang="ja-JP" altLang="ja-JP" sz="1100">
              <a:solidFill>
                <a:schemeClr val="dk1"/>
              </a:solidFill>
              <a:effectLst/>
              <a:latin typeface="+mn-lt"/>
              <a:ea typeface="+mn-ea"/>
              <a:cs typeface="+mn-cs"/>
            </a:rPr>
            <a:t>円）であり、主な</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要因はとしては、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年度における公債費抑制のための臨時財政対策債繰上償還によ</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ものである。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最後に、総務費については、住民一人当たり</a:t>
          </a:r>
          <a:r>
            <a:rPr kumimoji="1" lang="en-US" altLang="ja-JP" sz="1100">
              <a:solidFill>
                <a:schemeClr val="dk1"/>
              </a:solidFill>
              <a:effectLst/>
              <a:latin typeface="+mn-lt"/>
              <a:ea typeface="+mn-ea"/>
              <a:cs typeface="+mn-cs"/>
            </a:rPr>
            <a:t>58,966</a:t>
          </a:r>
          <a:r>
            <a:rPr kumimoji="1" lang="ja-JP" altLang="ja-JP" sz="1100">
              <a:solidFill>
                <a:schemeClr val="dk1"/>
              </a:solidFill>
              <a:effectLst/>
              <a:latin typeface="+mn-lt"/>
              <a:ea typeface="+mn-ea"/>
              <a:cs typeface="+mn-cs"/>
            </a:rPr>
            <a:t>円（前年度比△</a:t>
          </a:r>
          <a:r>
            <a:rPr kumimoji="1" lang="en-US" altLang="ja-JP" sz="1100">
              <a:solidFill>
                <a:schemeClr val="dk1"/>
              </a:solidFill>
              <a:effectLst/>
              <a:latin typeface="+mn-lt"/>
              <a:ea typeface="+mn-ea"/>
              <a:cs typeface="+mn-cs"/>
            </a:rPr>
            <a:t>10,831</a:t>
          </a:r>
          <a:r>
            <a:rPr kumimoji="1" lang="ja-JP" altLang="ja-JP" sz="1100">
              <a:solidFill>
                <a:schemeClr val="dk1"/>
              </a:solidFill>
              <a:effectLst/>
              <a:latin typeface="+mn-lt"/>
              <a:ea typeface="+mn-ea"/>
              <a:cs typeface="+mn-cs"/>
            </a:rPr>
            <a:t>円、類似団体比△</a:t>
          </a:r>
          <a:r>
            <a:rPr kumimoji="1" lang="en-US" altLang="ja-JP" sz="1100">
              <a:solidFill>
                <a:schemeClr val="dk1"/>
              </a:solidFill>
              <a:effectLst/>
              <a:latin typeface="+mn-lt"/>
              <a:ea typeface="+mn-ea"/>
              <a:cs typeface="+mn-cs"/>
            </a:rPr>
            <a:t>54,438</a:t>
          </a:r>
          <a:r>
            <a:rPr kumimoji="1" lang="ja-JP" altLang="ja-JP" sz="1100">
              <a:solidFill>
                <a:schemeClr val="dk1"/>
              </a:solidFill>
              <a:effectLst/>
              <a:latin typeface="+mn-lt"/>
              <a:ea typeface="+mn-ea"/>
              <a:cs typeface="+mn-cs"/>
            </a:rPr>
            <a:t>円）となっている。協働のまちづくり促進基金積立、財政調整基金積立金、</a:t>
          </a:r>
          <a:r>
            <a:rPr kumimoji="1" lang="ja-JP" altLang="en-US" sz="1100">
              <a:solidFill>
                <a:schemeClr val="dk1"/>
              </a:solidFill>
              <a:effectLst/>
              <a:latin typeface="+mn-lt"/>
              <a:ea typeface="+mn-ea"/>
              <a:cs typeface="+mn-cs"/>
            </a:rPr>
            <a:t>ふるさと納税報償費、電子計算費ソフトメンテナンス委託料</a:t>
          </a:r>
          <a:r>
            <a:rPr kumimoji="1" lang="ja-JP" altLang="ja-JP" sz="1100">
              <a:solidFill>
                <a:schemeClr val="dk1"/>
              </a:solidFill>
              <a:effectLst/>
              <a:latin typeface="+mn-lt"/>
              <a:ea typeface="+mn-ea"/>
              <a:cs typeface="+mn-cs"/>
            </a:rPr>
            <a:t>などの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が要因である。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長崎県佐々町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chemeClr val="dk1"/>
              </a:solidFill>
              <a:effectLst/>
              <a:latin typeface="+mn-lt"/>
              <a:ea typeface="+mn-ea"/>
              <a:cs typeface="+mn-cs"/>
            </a:rPr>
            <a:t>標準財政規模比の</a:t>
          </a:r>
          <a:r>
            <a:rPr kumimoji="1" lang="ja-JP" altLang="ja-JP" sz="1050">
              <a:solidFill>
                <a:schemeClr val="dk1"/>
              </a:solidFill>
              <a:effectLst/>
              <a:latin typeface="+mn-lt"/>
              <a:ea typeface="+mn-ea"/>
              <a:cs typeface="+mn-cs"/>
            </a:rPr>
            <a:t>前年度比については、財政調整基金残</a:t>
          </a:r>
          <a:r>
            <a:rPr kumimoji="1" lang="ja-JP" altLang="en-US" sz="1050">
              <a:solidFill>
                <a:schemeClr val="dk1"/>
              </a:solidFill>
              <a:effectLst/>
              <a:latin typeface="+mn-lt"/>
              <a:ea typeface="+mn-ea"/>
              <a:cs typeface="+mn-cs"/>
            </a:rPr>
            <a:t>高は変わらず</a:t>
          </a:r>
          <a:r>
            <a:rPr kumimoji="1" lang="ja-JP" altLang="ja-JP" sz="1050">
              <a:solidFill>
                <a:schemeClr val="dk1"/>
              </a:solidFill>
              <a:effectLst/>
              <a:latin typeface="+mn-lt"/>
              <a:ea typeface="+mn-ea"/>
              <a:cs typeface="+mn-cs"/>
            </a:rPr>
            <a:t>、実質収支額</a:t>
          </a:r>
          <a:r>
            <a:rPr kumimoji="1" lang="ja-JP" altLang="en-US" sz="1050">
              <a:solidFill>
                <a:schemeClr val="dk1"/>
              </a:solidFill>
              <a:effectLst/>
              <a:latin typeface="+mn-lt"/>
              <a:ea typeface="+mn-ea"/>
              <a:cs typeface="+mn-cs"/>
            </a:rPr>
            <a:t>△</a:t>
          </a:r>
          <a:r>
            <a:rPr kumimoji="1" lang="en-US" altLang="ja-JP" sz="1050">
              <a:solidFill>
                <a:schemeClr val="dk1"/>
              </a:solidFill>
              <a:effectLst/>
              <a:latin typeface="+mn-lt"/>
              <a:ea typeface="+mn-ea"/>
              <a:cs typeface="+mn-cs"/>
            </a:rPr>
            <a:t>0.11</a:t>
          </a:r>
          <a:r>
            <a:rPr kumimoji="1" lang="ja-JP" altLang="ja-JP" sz="1050">
              <a:solidFill>
                <a:schemeClr val="dk1"/>
              </a:solidFill>
              <a:effectLst/>
              <a:latin typeface="+mn-lt"/>
              <a:ea typeface="+mn-ea"/>
              <a:cs typeface="+mn-cs"/>
            </a:rPr>
            <a:t>ポイント、実質単年度収支</a:t>
          </a:r>
          <a:r>
            <a:rPr kumimoji="1" lang="ja-JP" altLang="en-US" sz="1050">
              <a:solidFill>
                <a:schemeClr val="dk1"/>
              </a:solidFill>
              <a:effectLst/>
              <a:latin typeface="+mn-lt"/>
              <a:ea typeface="+mn-ea"/>
              <a:cs typeface="+mn-cs"/>
            </a:rPr>
            <a:t>△</a:t>
          </a:r>
          <a:r>
            <a:rPr kumimoji="1" lang="en-US" altLang="ja-JP" sz="1050">
              <a:solidFill>
                <a:schemeClr val="dk1"/>
              </a:solidFill>
              <a:effectLst/>
              <a:latin typeface="+mn-lt"/>
              <a:ea typeface="+mn-ea"/>
              <a:cs typeface="+mn-cs"/>
            </a:rPr>
            <a:t>3.80</a:t>
          </a:r>
          <a:r>
            <a:rPr kumimoji="1" lang="ja-JP" altLang="ja-JP" sz="1050">
              <a:solidFill>
                <a:schemeClr val="dk1"/>
              </a:solidFill>
              <a:effectLst/>
              <a:latin typeface="+mn-lt"/>
              <a:ea typeface="+mn-ea"/>
              <a:cs typeface="+mn-cs"/>
            </a:rPr>
            <a:t>ポイントとなった。</a:t>
          </a:r>
          <a:endParaRPr lang="ja-JP" altLang="ja-JP" sz="1050">
            <a:effectLst/>
          </a:endParaRPr>
        </a:p>
        <a:p>
          <a:r>
            <a:rPr kumimoji="1" lang="ja-JP" altLang="ja-JP" sz="1050">
              <a:solidFill>
                <a:schemeClr val="dk1"/>
              </a:solidFill>
              <a:effectLst/>
              <a:latin typeface="+mn-lt"/>
              <a:ea typeface="+mn-ea"/>
              <a:cs typeface="+mn-cs"/>
            </a:rPr>
            <a:t>財政調整基金残高は、前年度比△</a:t>
          </a:r>
          <a:r>
            <a:rPr kumimoji="1" lang="en-US" altLang="ja-JP" sz="1050">
              <a:solidFill>
                <a:schemeClr val="dk1"/>
              </a:solidFill>
              <a:effectLst/>
              <a:latin typeface="+mn-lt"/>
              <a:ea typeface="+mn-ea"/>
              <a:cs typeface="+mn-cs"/>
            </a:rPr>
            <a:t>1</a:t>
          </a:r>
          <a:r>
            <a:rPr kumimoji="1" lang="ja-JP" altLang="ja-JP" sz="1050">
              <a:solidFill>
                <a:schemeClr val="dk1"/>
              </a:solidFill>
              <a:effectLst/>
              <a:latin typeface="+mn-lt"/>
              <a:ea typeface="+mn-ea"/>
              <a:cs typeface="+mn-cs"/>
            </a:rPr>
            <a:t>百万円の</a:t>
          </a:r>
          <a:r>
            <a:rPr kumimoji="1" lang="en-US" altLang="ja-JP" sz="1050">
              <a:solidFill>
                <a:schemeClr val="dk1"/>
              </a:solidFill>
              <a:effectLst/>
              <a:latin typeface="+mn-lt"/>
              <a:ea typeface="+mn-ea"/>
              <a:cs typeface="+mn-cs"/>
            </a:rPr>
            <a:t>591</a:t>
          </a:r>
          <a:r>
            <a:rPr kumimoji="1" lang="ja-JP" altLang="ja-JP" sz="1050">
              <a:solidFill>
                <a:schemeClr val="dk1"/>
              </a:solidFill>
              <a:effectLst/>
              <a:latin typeface="+mn-lt"/>
              <a:ea typeface="+mn-ea"/>
              <a:cs typeface="+mn-cs"/>
            </a:rPr>
            <a:t>百万円となった。財源不足調整のため</a:t>
          </a:r>
          <a:r>
            <a:rPr kumimoji="1" lang="en-US" altLang="ja-JP" sz="1050">
              <a:solidFill>
                <a:schemeClr val="dk1"/>
              </a:solidFill>
              <a:effectLst/>
              <a:latin typeface="+mn-lt"/>
              <a:ea typeface="+mn-ea"/>
              <a:cs typeface="+mn-cs"/>
            </a:rPr>
            <a:t>135</a:t>
          </a:r>
          <a:r>
            <a:rPr kumimoji="1" lang="ja-JP" altLang="ja-JP" sz="1050">
              <a:solidFill>
                <a:schemeClr val="dk1"/>
              </a:solidFill>
              <a:effectLst/>
              <a:latin typeface="+mn-lt"/>
              <a:ea typeface="+mn-ea"/>
              <a:cs typeface="+mn-cs"/>
            </a:rPr>
            <a:t>百万円取崩行っている。</a:t>
          </a:r>
          <a:endParaRPr lang="ja-JP" altLang="ja-JP" sz="1050">
            <a:effectLst/>
          </a:endParaRPr>
        </a:p>
        <a:p>
          <a:r>
            <a:rPr kumimoji="1" lang="ja-JP" altLang="ja-JP" sz="1050">
              <a:solidFill>
                <a:schemeClr val="dk1"/>
              </a:solidFill>
              <a:effectLst/>
              <a:latin typeface="+mn-lt"/>
              <a:ea typeface="+mn-ea"/>
              <a:cs typeface="+mn-cs"/>
            </a:rPr>
            <a:t>実質収支額は、前年度比</a:t>
          </a:r>
          <a:r>
            <a:rPr kumimoji="1" lang="ja-JP" altLang="en-US" sz="1050">
              <a:solidFill>
                <a:schemeClr val="dk1"/>
              </a:solidFill>
              <a:effectLst/>
              <a:latin typeface="+mn-lt"/>
              <a:ea typeface="+mn-ea"/>
              <a:cs typeface="+mn-cs"/>
            </a:rPr>
            <a:t>△</a:t>
          </a:r>
          <a:r>
            <a:rPr kumimoji="1" lang="en-US" altLang="ja-JP" sz="1050">
              <a:solidFill>
                <a:schemeClr val="dk1"/>
              </a:solidFill>
              <a:effectLst/>
              <a:latin typeface="+mn-lt"/>
              <a:ea typeface="+mn-ea"/>
              <a:cs typeface="+mn-cs"/>
            </a:rPr>
            <a:t>4</a:t>
          </a:r>
          <a:r>
            <a:rPr kumimoji="1" lang="ja-JP" altLang="ja-JP" sz="1050">
              <a:solidFill>
                <a:schemeClr val="dk1"/>
              </a:solidFill>
              <a:effectLst/>
              <a:latin typeface="+mn-lt"/>
              <a:ea typeface="+mn-ea"/>
              <a:cs typeface="+mn-cs"/>
            </a:rPr>
            <a:t>百万円の</a:t>
          </a:r>
          <a:r>
            <a:rPr kumimoji="1" lang="en-US" altLang="ja-JP" sz="1050">
              <a:solidFill>
                <a:schemeClr val="dk1"/>
              </a:solidFill>
              <a:effectLst/>
              <a:latin typeface="+mn-lt"/>
              <a:ea typeface="+mn-ea"/>
              <a:cs typeface="+mn-cs"/>
            </a:rPr>
            <a:t>230</a:t>
          </a:r>
          <a:r>
            <a:rPr kumimoji="1" lang="ja-JP" altLang="ja-JP" sz="1050">
              <a:solidFill>
                <a:schemeClr val="dk1"/>
              </a:solidFill>
              <a:effectLst/>
              <a:latin typeface="+mn-lt"/>
              <a:ea typeface="+mn-ea"/>
              <a:cs typeface="+mn-cs"/>
            </a:rPr>
            <a:t>百万円となった。要因としては、総務費、</a:t>
          </a:r>
          <a:r>
            <a:rPr kumimoji="1" lang="ja-JP" altLang="en-US" sz="1050">
              <a:solidFill>
                <a:schemeClr val="dk1"/>
              </a:solidFill>
              <a:effectLst/>
              <a:latin typeface="+mn-lt"/>
              <a:ea typeface="+mn-ea"/>
              <a:cs typeface="+mn-cs"/>
            </a:rPr>
            <a:t>民生費、</a:t>
          </a:r>
          <a:r>
            <a:rPr kumimoji="1" lang="ja-JP" altLang="ja-JP" sz="1050">
              <a:solidFill>
                <a:schemeClr val="dk1"/>
              </a:solidFill>
              <a:effectLst/>
              <a:latin typeface="+mn-lt"/>
              <a:ea typeface="+mn-ea"/>
              <a:cs typeface="+mn-cs"/>
            </a:rPr>
            <a:t>土木費が昨年より</a:t>
          </a:r>
          <a:r>
            <a:rPr kumimoji="1" lang="en-US" altLang="ja-JP" sz="1050">
              <a:solidFill>
                <a:schemeClr val="dk1"/>
              </a:solidFill>
              <a:effectLst/>
              <a:latin typeface="+mn-lt"/>
              <a:ea typeface="+mn-ea"/>
              <a:cs typeface="+mn-cs"/>
            </a:rPr>
            <a:t>621</a:t>
          </a:r>
          <a:r>
            <a:rPr kumimoji="1" lang="ja-JP" altLang="ja-JP" sz="1050">
              <a:solidFill>
                <a:schemeClr val="dk1"/>
              </a:solidFill>
              <a:effectLst/>
              <a:latin typeface="+mn-lt"/>
              <a:ea typeface="+mn-ea"/>
              <a:cs typeface="+mn-cs"/>
            </a:rPr>
            <a:t>百万円</a:t>
          </a:r>
          <a:r>
            <a:rPr kumimoji="1" lang="ja-JP" altLang="en-US" sz="1050">
              <a:solidFill>
                <a:schemeClr val="dk1"/>
              </a:solidFill>
              <a:effectLst/>
              <a:latin typeface="+mn-lt"/>
              <a:ea typeface="+mn-ea"/>
              <a:cs typeface="+mn-cs"/>
            </a:rPr>
            <a:t>増加</a:t>
          </a:r>
          <a:r>
            <a:rPr kumimoji="1" lang="ja-JP" altLang="ja-JP" sz="1050">
              <a:solidFill>
                <a:schemeClr val="dk1"/>
              </a:solidFill>
              <a:effectLst/>
              <a:latin typeface="+mn-lt"/>
              <a:ea typeface="+mn-ea"/>
              <a:cs typeface="+mn-cs"/>
            </a:rPr>
            <a:t>したことがあげられる。</a:t>
          </a:r>
          <a:endParaRPr lang="ja-JP" altLang="ja-JP" sz="1050">
            <a:effectLst/>
          </a:endParaRPr>
        </a:p>
        <a:p>
          <a:r>
            <a:rPr kumimoji="1" lang="ja-JP" altLang="ja-JP" sz="1050">
              <a:solidFill>
                <a:schemeClr val="dk1"/>
              </a:solidFill>
              <a:effectLst/>
              <a:latin typeface="+mn-lt"/>
              <a:ea typeface="+mn-ea"/>
              <a:cs typeface="+mn-cs"/>
            </a:rPr>
            <a:t>実質単年度収支は、前年度比</a:t>
          </a:r>
          <a:r>
            <a:rPr kumimoji="1" lang="ja-JP" altLang="en-US" sz="1050">
              <a:solidFill>
                <a:schemeClr val="dk1"/>
              </a:solidFill>
              <a:effectLst/>
              <a:latin typeface="+mn-lt"/>
              <a:ea typeface="+mn-ea"/>
              <a:cs typeface="+mn-cs"/>
            </a:rPr>
            <a:t>△</a:t>
          </a:r>
          <a:r>
            <a:rPr kumimoji="1" lang="en-US" altLang="ja-JP" sz="1050">
              <a:solidFill>
                <a:schemeClr val="dk1"/>
              </a:solidFill>
              <a:effectLst/>
              <a:latin typeface="+mn-lt"/>
              <a:ea typeface="+mn-ea"/>
              <a:cs typeface="+mn-cs"/>
            </a:rPr>
            <a:t>130</a:t>
          </a:r>
          <a:r>
            <a:rPr kumimoji="1" lang="ja-JP" altLang="ja-JP" sz="1050">
              <a:solidFill>
                <a:schemeClr val="dk1"/>
              </a:solidFill>
              <a:effectLst/>
              <a:latin typeface="+mn-lt"/>
              <a:ea typeface="+mn-ea"/>
              <a:cs typeface="+mn-cs"/>
            </a:rPr>
            <a:t>百万円の</a:t>
          </a:r>
          <a:r>
            <a:rPr kumimoji="1" lang="ja-JP" altLang="en-US" sz="1050">
              <a:solidFill>
                <a:schemeClr val="dk1"/>
              </a:solidFill>
              <a:effectLst/>
              <a:latin typeface="+mn-lt"/>
              <a:ea typeface="+mn-ea"/>
              <a:cs typeface="+mn-cs"/>
            </a:rPr>
            <a:t>△</a:t>
          </a:r>
          <a:r>
            <a:rPr kumimoji="1" lang="en-US" altLang="ja-JP" sz="1050">
              <a:solidFill>
                <a:schemeClr val="dk1"/>
              </a:solidFill>
              <a:effectLst/>
              <a:latin typeface="+mn-lt"/>
              <a:ea typeface="+mn-ea"/>
              <a:cs typeface="+mn-cs"/>
            </a:rPr>
            <a:t>6</a:t>
          </a:r>
          <a:r>
            <a:rPr kumimoji="1" lang="ja-JP" altLang="ja-JP" sz="1050">
              <a:solidFill>
                <a:schemeClr val="dk1"/>
              </a:solidFill>
              <a:effectLst/>
              <a:latin typeface="+mn-lt"/>
              <a:ea typeface="+mn-ea"/>
              <a:cs typeface="+mn-cs"/>
            </a:rPr>
            <a:t>百万円となっている。前年度より</a:t>
          </a:r>
          <a:r>
            <a:rPr kumimoji="1" lang="ja-JP" altLang="en-US" sz="1050">
              <a:solidFill>
                <a:schemeClr val="dk1"/>
              </a:solidFill>
              <a:effectLst/>
              <a:latin typeface="+mn-lt"/>
              <a:ea typeface="+mn-ea"/>
              <a:cs typeface="+mn-cs"/>
            </a:rPr>
            <a:t>マイナス</a:t>
          </a:r>
          <a:r>
            <a:rPr kumimoji="1" lang="ja-JP" altLang="ja-JP" sz="1050">
              <a:solidFill>
                <a:schemeClr val="dk1"/>
              </a:solidFill>
              <a:effectLst/>
              <a:latin typeface="+mn-lt"/>
              <a:ea typeface="+mn-ea"/>
              <a:cs typeface="+mn-cs"/>
            </a:rPr>
            <a:t>圏へ</a:t>
          </a:r>
          <a:r>
            <a:rPr kumimoji="1" lang="ja-JP" altLang="en-US" sz="1050">
              <a:solidFill>
                <a:schemeClr val="dk1"/>
              </a:solidFill>
              <a:effectLst/>
              <a:latin typeface="+mn-lt"/>
              <a:ea typeface="+mn-ea"/>
              <a:cs typeface="+mn-cs"/>
            </a:rPr>
            <a:t>悪化</a:t>
          </a:r>
          <a:r>
            <a:rPr kumimoji="1" lang="ja-JP" altLang="ja-JP" sz="1050">
              <a:solidFill>
                <a:schemeClr val="dk1"/>
              </a:solidFill>
              <a:effectLst/>
              <a:latin typeface="+mn-lt"/>
              <a:ea typeface="+mn-ea"/>
              <a:cs typeface="+mn-cs"/>
            </a:rPr>
            <a:t>となった。</a:t>
          </a:r>
          <a:endParaRPr lang="ja-JP" altLang="ja-JP" sz="105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長崎県佐々町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水道事業会計については、前年度比</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3.16</a:t>
          </a:r>
          <a:r>
            <a:rPr kumimoji="1" lang="ja-JP" altLang="ja-JP" sz="1100">
              <a:solidFill>
                <a:schemeClr val="dk1"/>
              </a:solidFill>
              <a:effectLst/>
              <a:latin typeface="+mn-lt"/>
              <a:ea typeface="+mn-ea"/>
              <a:cs typeface="+mn-cs"/>
            </a:rPr>
            <a:t>ポイントとなっている。</a:t>
          </a:r>
          <a:endParaRPr kumimoji="1" lang="en-US" altLang="ja-JP" sz="1100">
            <a:solidFill>
              <a:schemeClr val="dk1"/>
            </a:solidFill>
            <a:effectLst/>
            <a:latin typeface="+mn-lt"/>
            <a:ea typeface="+mn-ea"/>
            <a:cs typeface="+mn-cs"/>
          </a:endParaRPr>
        </a:p>
        <a:p>
          <a:pPr eaLnBrk="1" fontAlgn="auto" latinLnBrk="0" hangingPunct="1"/>
          <a:endParaRPr lang="ja-JP" altLang="ja-JP" sz="1400">
            <a:effectLst/>
          </a:endParaRPr>
        </a:p>
        <a:p>
          <a:r>
            <a:rPr lang="ja-JP" altLang="ja-JP" sz="1100">
              <a:solidFill>
                <a:schemeClr val="dk1"/>
              </a:solidFill>
              <a:effectLst/>
              <a:latin typeface="+mn-lt"/>
              <a:ea typeface="+mn-ea"/>
              <a:cs typeface="+mn-cs"/>
            </a:rPr>
            <a:t>国民健康保険特別会計については、</a:t>
          </a:r>
          <a:r>
            <a:rPr lang="ja-JP" altLang="en-US" sz="1100" b="0" i="0" u="none" strike="noStrike" baseline="0">
              <a:solidFill>
                <a:schemeClr val="dk1"/>
              </a:solidFill>
              <a:latin typeface="+mn-lt"/>
              <a:ea typeface="+mn-ea"/>
              <a:cs typeface="+mn-cs"/>
            </a:rPr>
            <a:t>歳出の保険給付費</a:t>
          </a:r>
          <a:r>
            <a:rPr lang="en-US" altLang="ja-JP" sz="1100" b="0" i="0" u="none" strike="noStrike" baseline="0">
              <a:solidFill>
                <a:schemeClr val="dk1"/>
              </a:solidFill>
              <a:latin typeface="+mn-lt"/>
              <a:ea typeface="+mn-ea"/>
              <a:cs typeface="+mn-cs"/>
            </a:rPr>
            <a:t>979</a:t>
          </a:r>
          <a:r>
            <a:rPr lang="ja-JP" altLang="en-US" sz="1100" b="0" i="0" u="none" strike="noStrike" baseline="0">
              <a:solidFill>
                <a:schemeClr val="dk1"/>
              </a:solidFill>
              <a:latin typeface="+mn-lt"/>
              <a:ea typeface="+mn-ea"/>
              <a:cs typeface="+mn-cs"/>
            </a:rPr>
            <a:t>百万円、国民健康保険事業費納付金</a:t>
          </a:r>
          <a:r>
            <a:rPr lang="en-US" altLang="ja-JP" sz="1100" b="0" i="0" u="none" strike="noStrike" baseline="0">
              <a:solidFill>
                <a:schemeClr val="dk1"/>
              </a:solidFill>
              <a:latin typeface="+mn-lt"/>
              <a:ea typeface="+mn-ea"/>
              <a:cs typeface="+mn-cs"/>
            </a:rPr>
            <a:t>344 </a:t>
          </a:r>
          <a:r>
            <a:rPr lang="ja-JP" altLang="en-US" sz="1100" b="0" i="0" u="none" strike="noStrike" baseline="0">
              <a:solidFill>
                <a:schemeClr val="dk1"/>
              </a:solidFill>
              <a:latin typeface="+mn-lt"/>
              <a:ea typeface="+mn-ea"/>
              <a:cs typeface="+mn-cs"/>
            </a:rPr>
            <a:t>百万円などにより、</a:t>
          </a:r>
          <a:r>
            <a:rPr kumimoji="1" lang="ja-JP" altLang="ja-JP" sz="1100">
              <a:solidFill>
                <a:schemeClr val="dk1"/>
              </a:solidFill>
              <a:effectLst/>
              <a:latin typeface="+mn-lt"/>
              <a:ea typeface="+mn-ea"/>
              <a:cs typeface="+mn-cs"/>
            </a:rPr>
            <a:t>前年度比</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1.26</a:t>
          </a:r>
          <a:r>
            <a:rPr lang="ja-JP" altLang="ja-JP" sz="1100">
              <a:solidFill>
                <a:schemeClr val="dk1"/>
              </a:solidFill>
              <a:effectLst/>
              <a:latin typeface="+mn-lt"/>
              <a:ea typeface="+mn-ea"/>
              <a:cs typeface="+mn-cs"/>
            </a:rPr>
            <a:t>ポイントとなっている。</a:t>
          </a:r>
          <a:endParaRPr lang="en-US" altLang="ja-JP" sz="1100">
            <a:solidFill>
              <a:schemeClr val="dk1"/>
            </a:solidFill>
            <a:effectLst/>
            <a:latin typeface="+mn-lt"/>
            <a:ea typeface="+mn-ea"/>
            <a:cs typeface="+mn-cs"/>
          </a:endParaRPr>
        </a:p>
        <a:p>
          <a:pPr eaLnBrk="1" fontAlgn="auto" latinLnBrk="0" hangingPunct="1"/>
          <a:endParaRPr lang="ja-JP" altLang="ja-JP" sz="1400">
            <a:effectLst/>
          </a:endParaRPr>
        </a:p>
        <a:p>
          <a:r>
            <a:rPr kumimoji="1" lang="ja-JP" altLang="en-US" sz="1100">
              <a:solidFill>
                <a:schemeClr val="dk1"/>
              </a:solidFill>
              <a:effectLst/>
              <a:latin typeface="+mn-lt"/>
              <a:ea typeface="+mn-ea"/>
              <a:cs typeface="+mn-cs"/>
            </a:rPr>
            <a:t>介護保険</a:t>
          </a:r>
          <a:r>
            <a:rPr kumimoji="1" lang="ja-JP" altLang="ja-JP" sz="1100">
              <a:solidFill>
                <a:schemeClr val="dk1"/>
              </a:solidFill>
              <a:effectLst/>
              <a:latin typeface="+mn-lt"/>
              <a:ea typeface="+mn-ea"/>
              <a:cs typeface="+mn-cs"/>
            </a:rPr>
            <a:t>特別会計について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歳出の</a:t>
          </a:r>
          <a:r>
            <a:rPr lang="ja-JP" altLang="en-US" sz="1100" b="0" i="0" baseline="0">
              <a:solidFill>
                <a:schemeClr val="dk1"/>
              </a:solidFill>
              <a:effectLst/>
              <a:latin typeface="+mn-lt"/>
              <a:ea typeface="+mn-ea"/>
              <a:cs typeface="+mn-cs"/>
            </a:rPr>
            <a:t>総務費の増などにより</a:t>
          </a:r>
          <a:r>
            <a:rPr lang="ja-JP" altLang="en-US" sz="1100" b="0" i="0" u="none" strike="noStrike" baseline="0">
              <a:solidFill>
                <a:schemeClr val="dk1"/>
              </a:solidFill>
              <a:latin typeface="+mn-lt"/>
              <a:ea typeface="+mn-ea"/>
              <a:cs typeface="+mn-cs"/>
            </a:rPr>
            <a:t>前年度比</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1.09</a:t>
          </a:r>
          <a:r>
            <a:rPr kumimoji="1" lang="ja-JP" altLang="ja-JP" sz="1100">
              <a:solidFill>
                <a:schemeClr val="dk1"/>
              </a:solidFill>
              <a:effectLst/>
              <a:latin typeface="+mn-lt"/>
              <a:ea typeface="+mn-ea"/>
              <a:cs typeface="+mn-cs"/>
            </a:rPr>
            <a:t>ﾎﾟｲﾝﾄとなっている。</a:t>
          </a:r>
          <a:endParaRPr lang="ja-JP" altLang="ja-JP">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公共下水道事業特別会計については、営業収益の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百万円）等により、前年度比</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0.47</a:t>
          </a:r>
          <a:r>
            <a:rPr kumimoji="1" lang="ja-JP" altLang="ja-JP" sz="1100">
              <a:solidFill>
                <a:schemeClr val="dk1"/>
              </a:solidFill>
              <a:effectLst/>
              <a:latin typeface="+mn-lt"/>
              <a:ea typeface="+mn-ea"/>
              <a:cs typeface="+mn-cs"/>
            </a:rPr>
            <a:t>ﾎﾟｲﾝﾄとなっている。</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農業集落排水事業特別会計については、前年度比△</a:t>
          </a:r>
          <a:r>
            <a:rPr kumimoji="1" lang="en-US" altLang="ja-JP" sz="1100">
              <a:solidFill>
                <a:schemeClr val="dk1"/>
              </a:solidFill>
              <a:effectLst/>
              <a:latin typeface="+mn-lt"/>
              <a:ea typeface="+mn-ea"/>
              <a:cs typeface="+mn-cs"/>
            </a:rPr>
            <a:t>0.03</a:t>
          </a:r>
          <a:r>
            <a:rPr kumimoji="1" lang="ja-JP" altLang="ja-JP" sz="1100">
              <a:solidFill>
                <a:schemeClr val="dk1"/>
              </a:solidFill>
              <a:effectLst/>
              <a:latin typeface="+mn-lt"/>
              <a:ea typeface="+mn-ea"/>
              <a:cs typeface="+mn-cs"/>
            </a:rPr>
            <a:t>ﾎﾟｲﾝﾄとなっている。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70" zoomScaleNormal="70" workbookViewId="0">
      <selection activeCell="G44" sqref="G44"/>
    </sheetView>
  </sheetViews>
  <sheetFormatPr defaultColWidth="0" defaultRowHeight="10.8" zeroHeight="1" x14ac:dyDescent="0.2"/>
  <cols>
    <col min="1" max="11" width="2.109375" style="187" customWidth="1"/>
    <col min="12" max="12" width="2.33203125" style="187" customWidth="1"/>
    <col min="13" max="17" width="2.44140625" style="187" customWidth="1"/>
    <col min="18" max="119" width="2.109375" style="187" customWidth="1"/>
    <col min="120" max="16384" width="0" style="187" hidden="1"/>
  </cols>
  <sheetData>
    <row r="1" spans="1:119" ht="33" customHeight="1" x14ac:dyDescent="0.2">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 thickBot="1" x14ac:dyDescent="0.25">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x14ac:dyDescent="0.2">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6439482</v>
      </c>
      <c r="BO4" s="423"/>
      <c r="BP4" s="423"/>
      <c r="BQ4" s="423"/>
      <c r="BR4" s="423"/>
      <c r="BS4" s="423"/>
      <c r="BT4" s="423"/>
      <c r="BU4" s="424"/>
      <c r="BV4" s="422">
        <v>5927323</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6.7</v>
      </c>
      <c r="CU4" s="604"/>
      <c r="CV4" s="604"/>
      <c r="CW4" s="604"/>
      <c r="CX4" s="604"/>
      <c r="CY4" s="604"/>
      <c r="CZ4" s="604"/>
      <c r="DA4" s="605"/>
      <c r="DB4" s="603">
        <v>6.9</v>
      </c>
      <c r="DC4" s="604"/>
      <c r="DD4" s="604"/>
      <c r="DE4" s="604"/>
      <c r="DF4" s="604"/>
      <c r="DG4" s="604"/>
      <c r="DH4" s="604"/>
      <c r="DI4" s="605"/>
      <c r="DJ4" s="185"/>
      <c r="DK4" s="185"/>
      <c r="DL4" s="185"/>
      <c r="DM4" s="185"/>
      <c r="DN4" s="185"/>
      <c r="DO4" s="185"/>
    </row>
    <row r="5" spans="1:119" ht="18.75" customHeight="1" x14ac:dyDescent="0.2">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6041865</v>
      </c>
      <c r="BO5" s="428"/>
      <c r="BP5" s="428"/>
      <c r="BQ5" s="428"/>
      <c r="BR5" s="428"/>
      <c r="BS5" s="428"/>
      <c r="BT5" s="428"/>
      <c r="BU5" s="429"/>
      <c r="BV5" s="427">
        <v>5525000</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90.7</v>
      </c>
      <c r="CU5" s="398"/>
      <c r="CV5" s="398"/>
      <c r="CW5" s="398"/>
      <c r="CX5" s="398"/>
      <c r="CY5" s="398"/>
      <c r="CZ5" s="398"/>
      <c r="DA5" s="399"/>
      <c r="DB5" s="397">
        <v>89.8</v>
      </c>
      <c r="DC5" s="398"/>
      <c r="DD5" s="398"/>
      <c r="DE5" s="398"/>
      <c r="DF5" s="398"/>
      <c r="DG5" s="398"/>
      <c r="DH5" s="398"/>
      <c r="DI5" s="399"/>
      <c r="DJ5" s="185"/>
      <c r="DK5" s="185"/>
      <c r="DL5" s="185"/>
      <c r="DM5" s="185"/>
      <c r="DN5" s="185"/>
      <c r="DO5" s="185"/>
    </row>
    <row r="6" spans="1:119" ht="18.75" customHeight="1" x14ac:dyDescent="0.2">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94</v>
      </c>
      <c r="AV6" s="485"/>
      <c r="AW6" s="485"/>
      <c r="AX6" s="485"/>
      <c r="AY6" s="407" t="s">
        <v>102</v>
      </c>
      <c r="AZ6" s="408"/>
      <c r="BA6" s="408"/>
      <c r="BB6" s="408"/>
      <c r="BC6" s="408"/>
      <c r="BD6" s="408"/>
      <c r="BE6" s="408"/>
      <c r="BF6" s="408"/>
      <c r="BG6" s="408"/>
      <c r="BH6" s="408"/>
      <c r="BI6" s="408"/>
      <c r="BJ6" s="408"/>
      <c r="BK6" s="408"/>
      <c r="BL6" s="408"/>
      <c r="BM6" s="409"/>
      <c r="BN6" s="427">
        <v>397617</v>
      </c>
      <c r="BO6" s="428"/>
      <c r="BP6" s="428"/>
      <c r="BQ6" s="428"/>
      <c r="BR6" s="428"/>
      <c r="BS6" s="428"/>
      <c r="BT6" s="428"/>
      <c r="BU6" s="429"/>
      <c r="BV6" s="427">
        <v>402323</v>
      </c>
      <c r="BW6" s="428"/>
      <c r="BX6" s="428"/>
      <c r="BY6" s="428"/>
      <c r="BZ6" s="428"/>
      <c r="CA6" s="428"/>
      <c r="CB6" s="428"/>
      <c r="CC6" s="429"/>
      <c r="CD6" s="436" t="s">
        <v>103</v>
      </c>
      <c r="CE6" s="437"/>
      <c r="CF6" s="437"/>
      <c r="CG6" s="437"/>
      <c r="CH6" s="437"/>
      <c r="CI6" s="437"/>
      <c r="CJ6" s="437"/>
      <c r="CK6" s="437"/>
      <c r="CL6" s="437"/>
      <c r="CM6" s="437"/>
      <c r="CN6" s="437"/>
      <c r="CO6" s="437"/>
      <c r="CP6" s="437"/>
      <c r="CQ6" s="437"/>
      <c r="CR6" s="437"/>
      <c r="CS6" s="438"/>
      <c r="CT6" s="577">
        <v>95.8</v>
      </c>
      <c r="CU6" s="578"/>
      <c r="CV6" s="578"/>
      <c r="CW6" s="578"/>
      <c r="CX6" s="578"/>
      <c r="CY6" s="578"/>
      <c r="CZ6" s="578"/>
      <c r="DA6" s="579"/>
      <c r="DB6" s="577">
        <v>94.9</v>
      </c>
      <c r="DC6" s="578"/>
      <c r="DD6" s="578"/>
      <c r="DE6" s="578"/>
      <c r="DF6" s="578"/>
      <c r="DG6" s="578"/>
      <c r="DH6" s="578"/>
      <c r="DI6" s="579"/>
      <c r="DJ6" s="185"/>
      <c r="DK6" s="185"/>
      <c r="DL6" s="185"/>
      <c r="DM6" s="185"/>
      <c r="DN6" s="185"/>
      <c r="DO6" s="185"/>
    </row>
    <row r="7" spans="1:119" ht="18.75" customHeight="1" x14ac:dyDescent="0.2">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104</v>
      </c>
      <c r="AN7" s="401"/>
      <c r="AO7" s="401"/>
      <c r="AP7" s="401"/>
      <c r="AQ7" s="401"/>
      <c r="AR7" s="401"/>
      <c r="AS7" s="401"/>
      <c r="AT7" s="402"/>
      <c r="AU7" s="484" t="s">
        <v>94</v>
      </c>
      <c r="AV7" s="485"/>
      <c r="AW7" s="485"/>
      <c r="AX7" s="485"/>
      <c r="AY7" s="407" t="s">
        <v>105</v>
      </c>
      <c r="AZ7" s="408"/>
      <c r="BA7" s="408"/>
      <c r="BB7" s="408"/>
      <c r="BC7" s="408"/>
      <c r="BD7" s="408"/>
      <c r="BE7" s="408"/>
      <c r="BF7" s="408"/>
      <c r="BG7" s="408"/>
      <c r="BH7" s="408"/>
      <c r="BI7" s="408"/>
      <c r="BJ7" s="408"/>
      <c r="BK7" s="408"/>
      <c r="BL7" s="408"/>
      <c r="BM7" s="409"/>
      <c r="BN7" s="427">
        <v>167859</v>
      </c>
      <c r="BO7" s="428"/>
      <c r="BP7" s="428"/>
      <c r="BQ7" s="428"/>
      <c r="BR7" s="428"/>
      <c r="BS7" s="428"/>
      <c r="BT7" s="428"/>
      <c r="BU7" s="429"/>
      <c r="BV7" s="427">
        <v>168273</v>
      </c>
      <c r="BW7" s="428"/>
      <c r="BX7" s="428"/>
      <c r="BY7" s="428"/>
      <c r="BZ7" s="428"/>
      <c r="CA7" s="428"/>
      <c r="CB7" s="428"/>
      <c r="CC7" s="429"/>
      <c r="CD7" s="436" t="s">
        <v>106</v>
      </c>
      <c r="CE7" s="437"/>
      <c r="CF7" s="437"/>
      <c r="CG7" s="437"/>
      <c r="CH7" s="437"/>
      <c r="CI7" s="437"/>
      <c r="CJ7" s="437"/>
      <c r="CK7" s="437"/>
      <c r="CL7" s="437"/>
      <c r="CM7" s="437"/>
      <c r="CN7" s="437"/>
      <c r="CO7" s="437"/>
      <c r="CP7" s="437"/>
      <c r="CQ7" s="437"/>
      <c r="CR7" s="437"/>
      <c r="CS7" s="438"/>
      <c r="CT7" s="427">
        <v>3404289</v>
      </c>
      <c r="CU7" s="428"/>
      <c r="CV7" s="428"/>
      <c r="CW7" s="428"/>
      <c r="CX7" s="428"/>
      <c r="CY7" s="428"/>
      <c r="CZ7" s="428"/>
      <c r="DA7" s="429"/>
      <c r="DB7" s="427">
        <v>3411459</v>
      </c>
      <c r="DC7" s="428"/>
      <c r="DD7" s="428"/>
      <c r="DE7" s="428"/>
      <c r="DF7" s="428"/>
      <c r="DG7" s="428"/>
      <c r="DH7" s="428"/>
      <c r="DI7" s="429"/>
      <c r="DJ7" s="185"/>
      <c r="DK7" s="185"/>
      <c r="DL7" s="185"/>
      <c r="DM7" s="185"/>
      <c r="DN7" s="185"/>
      <c r="DO7" s="185"/>
    </row>
    <row r="8" spans="1:119" ht="18.75" customHeight="1" thickBot="1" x14ac:dyDescent="0.25">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107</v>
      </c>
      <c r="AN8" s="401"/>
      <c r="AO8" s="401"/>
      <c r="AP8" s="401"/>
      <c r="AQ8" s="401"/>
      <c r="AR8" s="401"/>
      <c r="AS8" s="401"/>
      <c r="AT8" s="402"/>
      <c r="AU8" s="484" t="s">
        <v>108</v>
      </c>
      <c r="AV8" s="485"/>
      <c r="AW8" s="485"/>
      <c r="AX8" s="485"/>
      <c r="AY8" s="407" t="s">
        <v>109</v>
      </c>
      <c r="AZ8" s="408"/>
      <c r="BA8" s="408"/>
      <c r="BB8" s="408"/>
      <c r="BC8" s="408"/>
      <c r="BD8" s="408"/>
      <c r="BE8" s="408"/>
      <c r="BF8" s="408"/>
      <c r="BG8" s="408"/>
      <c r="BH8" s="408"/>
      <c r="BI8" s="408"/>
      <c r="BJ8" s="408"/>
      <c r="BK8" s="408"/>
      <c r="BL8" s="408"/>
      <c r="BM8" s="409"/>
      <c r="BN8" s="427">
        <v>229758</v>
      </c>
      <c r="BO8" s="428"/>
      <c r="BP8" s="428"/>
      <c r="BQ8" s="428"/>
      <c r="BR8" s="428"/>
      <c r="BS8" s="428"/>
      <c r="BT8" s="428"/>
      <c r="BU8" s="429"/>
      <c r="BV8" s="427">
        <v>234050</v>
      </c>
      <c r="BW8" s="428"/>
      <c r="BX8" s="428"/>
      <c r="BY8" s="428"/>
      <c r="BZ8" s="428"/>
      <c r="CA8" s="428"/>
      <c r="CB8" s="428"/>
      <c r="CC8" s="429"/>
      <c r="CD8" s="436" t="s">
        <v>110</v>
      </c>
      <c r="CE8" s="437"/>
      <c r="CF8" s="437"/>
      <c r="CG8" s="437"/>
      <c r="CH8" s="437"/>
      <c r="CI8" s="437"/>
      <c r="CJ8" s="437"/>
      <c r="CK8" s="437"/>
      <c r="CL8" s="437"/>
      <c r="CM8" s="437"/>
      <c r="CN8" s="437"/>
      <c r="CO8" s="437"/>
      <c r="CP8" s="437"/>
      <c r="CQ8" s="437"/>
      <c r="CR8" s="437"/>
      <c r="CS8" s="438"/>
      <c r="CT8" s="540">
        <v>0.52</v>
      </c>
      <c r="CU8" s="541"/>
      <c r="CV8" s="541"/>
      <c r="CW8" s="541"/>
      <c r="CX8" s="541"/>
      <c r="CY8" s="541"/>
      <c r="CZ8" s="541"/>
      <c r="DA8" s="542"/>
      <c r="DB8" s="540">
        <v>0.51</v>
      </c>
      <c r="DC8" s="541"/>
      <c r="DD8" s="541"/>
      <c r="DE8" s="541"/>
      <c r="DF8" s="541"/>
      <c r="DG8" s="541"/>
      <c r="DH8" s="541"/>
      <c r="DI8" s="542"/>
      <c r="DJ8" s="185"/>
      <c r="DK8" s="185"/>
      <c r="DL8" s="185"/>
      <c r="DM8" s="185"/>
      <c r="DN8" s="185"/>
      <c r="DO8" s="185"/>
    </row>
    <row r="9" spans="1:119" ht="18.75" customHeight="1" thickBot="1" x14ac:dyDescent="0.25">
      <c r="A9" s="186"/>
      <c r="B9" s="566" t="s">
        <v>111</v>
      </c>
      <c r="C9" s="567"/>
      <c r="D9" s="567"/>
      <c r="E9" s="567"/>
      <c r="F9" s="567"/>
      <c r="G9" s="567"/>
      <c r="H9" s="567"/>
      <c r="I9" s="567"/>
      <c r="J9" s="567"/>
      <c r="K9" s="490"/>
      <c r="L9" s="568" t="s">
        <v>112</v>
      </c>
      <c r="M9" s="569"/>
      <c r="N9" s="569"/>
      <c r="O9" s="569"/>
      <c r="P9" s="569"/>
      <c r="Q9" s="570"/>
      <c r="R9" s="571">
        <v>13626</v>
      </c>
      <c r="S9" s="572"/>
      <c r="T9" s="572"/>
      <c r="U9" s="572"/>
      <c r="V9" s="573"/>
      <c r="W9" s="506" t="s">
        <v>113</v>
      </c>
      <c r="X9" s="507"/>
      <c r="Y9" s="507"/>
      <c r="Z9" s="507"/>
      <c r="AA9" s="507"/>
      <c r="AB9" s="507"/>
      <c r="AC9" s="507"/>
      <c r="AD9" s="507"/>
      <c r="AE9" s="507"/>
      <c r="AF9" s="507"/>
      <c r="AG9" s="507"/>
      <c r="AH9" s="507"/>
      <c r="AI9" s="507"/>
      <c r="AJ9" s="507"/>
      <c r="AK9" s="507"/>
      <c r="AL9" s="574"/>
      <c r="AM9" s="496" t="s">
        <v>114</v>
      </c>
      <c r="AN9" s="401"/>
      <c r="AO9" s="401"/>
      <c r="AP9" s="401"/>
      <c r="AQ9" s="401"/>
      <c r="AR9" s="401"/>
      <c r="AS9" s="401"/>
      <c r="AT9" s="402"/>
      <c r="AU9" s="484" t="s">
        <v>94</v>
      </c>
      <c r="AV9" s="485"/>
      <c r="AW9" s="485"/>
      <c r="AX9" s="485"/>
      <c r="AY9" s="407" t="s">
        <v>115</v>
      </c>
      <c r="AZ9" s="408"/>
      <c r="BA9" s="408"/>
      <c r="BB9" s="408"/>
      <c r="BC9" s="408"/>
      <c r="BD9" s="408"/>
      <c r="BE9" s="408"/>
      <c r="BF9" s="408"/>
      <c r="BG9" s="408"/>
      <c r="BH9" s="408"/>
      <c r="BI9" s="408"/>
      <c r="BJ9" s="408"/>
      <c r="BK9" s="408"/>
      <c r="BL9" s="408"/>
      <c r="BM9" s="409"/>
      <c r="BN9" s="427">
        <v>-4292</v>
      </c>
      <c r="BO9" s="428"/>
      <c r="BP9" s="428"/>
      <c r="BQ9" s="428"/>
      <c r="BR9" s="428"/>
      <c r="BS9" s="428"/>
      <c r="BT9" s="428"/>
      <c r="BU9" s="429"/>
      <c r="BV9" s="427">
        <v>21241</v>
      </c>
      <c r="BW9" s="428"/>
      <c r="BX9" s="428"/>
      <c r="BY9" s="428"/>
      <c r="BZ9" s="428"/>
      <c r="CA9" s="428"/>
      <c r="CB9" s="428"/>
      <c r="CC9" s="429"/>
      <c r="CD9" s="436" t="s">
        <v>116</v>
      </c>
      <c r="CE9" s="437"/>
      <c r="CF9" s="437"/>
      <c r="CG9" s="437"/>
      <c r="CH9" s="437"/>
      <c r="CI9" s="437"/>
      <c r="CJ9" s="437"/>
      <c r="CK9" s="437"/>
      <c r="CL9" s="437"/>
      <c r="CM9" s="437"/>
      <c r="CN9" s="437"/>
      <c r="CO9" s="437"/>
      <c r="CP9" s="437"/>
      <c r="CQ9" s="437"/>
      <c r="CR9" s="437"/>
      <c r="CS9" s="438"/>
      <c r="CT9" s="397">
        <v>10.6</v>
      </c>
      <c r="CU9" s="398"/>
      <c r="CV9" s="398"/>
      <c r="CW9" s="398"/>
      <c r="CX9" s="398"/>
      <c r="CY9" s="398"/>
      <c r="CZ9" s="398"/>
      <c r="DA9" s="399"/>
      <c r="DB9" s="397">
        <v>11.6</v>
      </c>
      <c r="DC9" s="398"/>
      <c r="DD9" s="398"/>
      <c r="DE9" s="398"/>
      <c r="DF9" s="398"/>
      <c r="DG9" s="398"/>
      <c r="DH9" s="398"/>
      <c r="DI9" s="399"/>
      <c r="DJ9" s="185"/>
      <c r="DK9" s="185"/>
      <c r="DL9" s="185"/>
      <c r="DM9" s="185"/>
      <c r="DN9" s="185"/>
      <c r="DO9" s="185"/>
    </row>
    <row r="10" spans="1:119" ht="18.75" customHeight="1" thickBot="1" x14ac:dyDescent="0.25">
      <c r="A10" s="186"/>
      <c r="B10" s="566"/>
      <c r="C10" s="567"/>
      <c r="D10" s="567"/>
      <c r="E10" s="567"/>
      <c r="F10" s="567"/>
      <c r="G10" s="567"/>
      <c r="H10" s="567"/>
      <c r="I10" s="567"/>
      <c r="J10" s="567"/>
      <c r="K10" s="490"/>
      <c r="L10" s="400" t="s">
        <v>117</v>
      </c>
      <c r="M10" s="401"/>
      <c r="N10" s="401"/>
      <c r="O10" s="401"/>
      <c r="P10" s="401"/>
      <c r="Q10" s="402"/>
      <c r="R10" s="403">
        <v>13599</v>
      </c>
      <c r="S10" s="404"/>
      <c r="T10" s="404"/>
      <c r="U10" s="404"/>
      <c r="V10" s="406"/>
      <c r="W10" s="575"/>
      <c r="X10" s="389"/>
      <c r="Y10" s="389"/>
      <c r="Z10" s="389"/>
      <c r="AA10" s="389"/>
      <c r="AB10" s="389"/>
      <c r="AC10" s="389"/>
      <c r="AD10" s="389"/>
      <c r="AE10" s="389"/>
      <c r="AF10" s="389"/>
      <c r="AG10" s="389"/>
      <c r="AH10" s="389"/>
      <c r="AI10" s="389"/>
      <c r="AJ10" s="389"/>
      <c r="AK10" s="389"/>
      <c r="AL10" s="576"/>
      <c r="AM10" s="496" t="s">
        <v>118</v>
      </c>
      <c r="AN10" s="401"/>
      <c r="AO10" s="401"/>
      <c r="AP10" s="401"/>
      <c r="AQ10" s="401"/>
      <c r="AR10" s="401"/>
      <c r="AS10" s="401"/>
      <c r="AT10" s="402"/>
      <c r="AU10" s="484" t="s">
        <v>94</v>
      </c>
      <c r="AV10" s="485"/>
      <c r="AW10" s="485"/>
      <c r="AX10" s="485"/>
      <c r="AY10" s="407" t="s">
        <v>119</v>
      </c>
      <c r="AZ10" s="408"/>
      <c r="BA10" s="408"/>
      <c r="BB10" s="408"/>
      <c r="BC10" s="408"/>
      <c r="BD10" s="408"/>
      <c r="BE10" s="408"/>
      <c r="BF10" s="408"/>
      <c r="BG10" s="408"/>
      <c r="BH10" s="408"/>
      <c r="BI10" s="408"/>
      <c r="BJ10" s="408"/>
      <c r="BK10" s="408"/>
      <c r="BL10" s="408"/>
      <c r="BM10" s="409"/>
      <c r="BN10" s="427">
        <v>133754</v>
      </c>
      <c r="BO10" s="428"/>
      <c r="BP10" s="428"/>
      <c r="BQ10" s="428"/>
      <c r="BR10" s="428"/>
      <c r="BS10" s="428"/>
      <c r="BT10" s="428"/>
      <c r="BU10" s="429"/>
      <c r="BV10" s="427">
        <v>117232</v>
      </c>
      <c r="BW10" s="428"/>
      <c r="BX10" s="428"/>
      <c r="BY10" s="428"/>
      <c r="BZ10" s="428"/>
      <c r="CA10" s="428"/>
      <c r="CB10" s="428"/>
      <c r="CC10" s="429"/>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566"/>
      <c r="C11" s="567"/>
      <c r="D11" s="567"/>
      <c r="E11" s="567"/>
      <c r="F11" s="567"/>
      <c r="G11" s="567"/>
      <c r="H11" s="567"/>
      <c r="I11" s="567"/>
      <c r="J11" s="567"/>
      <c r="K11" s="490"/>
      <c r="L11" s="473" t="s">
        <v>121</v>
      </c>
      <c r="M11" s="474"/>
      <c r="N11" s="474"/>
      <c r="O11" s="474"/>
      <c r="P11" s="474"/>
      <c r="Q11" s="475"/>
      <c r="R11" s="563" t="s">
        <v>122</v>
      </c>
      <c r="S11" s="564"/>
      <c r="T11" s="564"/>
      <c r="U11" s="564"/>
      <c r="V11" s="565"/>
      <c r="W11" s="575"/>
      <c r="X11" s="389"/>
      <c r="Y11" s="389"/>
      <c r="Z11" s="389"/>
      <c r="AA11" s="389"/>
      <c r="AB11" s="389"/>
      <c r="AC11" s="389"/>
      <c r="AD11" s="389"/>
      <c r="AE11" s="389"/>
      <c r="AF11" s="389"/>
      <c r="AG11" s="389"/>
      <c r="AH11" s="389"/>
      <c r="AI11" s="389"/>
      <c r="AJ11" s="389"/>
      <c r="AK11" s="389"/>
      <c r="AL11" s="576"/>
      <c r="AM11" s="496" t="s">
        <v>123</v>
      </c>
      <c r="AN11" s="401"/>
      <c r="AO11" s="401"/>
      <c r="AP11" s="401"/>
      <c r="AQ11" s="401"/>
      <c r="AR11" s="401"/>
      <c r="AS11" s="401"/>
      <c r="AT11" s="402"/>
      <c r="AU11" s="484" t="s">
        <v>94</v>
      </c>
      <c r="AV11" s="485"/>
      <c r="AW11" s="485"/>
      <c r="AX11" s="485"/>
      <c r="AY11" s="407" t="s">
        <v>124</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235804</v>
      </c>
      <c r="BW11" s="428"/>
      <c r="BX11" s="428"/>
      <c r="BY11" s="428"/>
      <c r="BZ11" s="428"/>
      <c r="CA11" s="428"/>
      <c r="CB11" s="428"/>
      <c r="CC11" s="429"/>
      <c r="CD11" s="436" t="s">
        <v>125</v>
      </c>
      <c r="CE11" s="437"/>
      <c r="CF11" s="437"/>
      <c r="CG11" s="437"/>
      <c r="CH11" s="437"/>
      <c r="CI11" s="437"/>
      <c r="CJ11" s="437"/>
      <c r="CK11" s="437"/>
      <c r="CL11" s="437"/>
      <c r="CM11" s="437"/>
      <c r="CN11" s="437"/>
      <c r="CO11" s="437"/>
      <c r="CP11" s="437"/>
      <c r="CQ11" s="437"/>
      <c r="CR11" s="437"/>
      <c r="CS11" s="438"/>
      <c r="CT11" s="540" t="s">
        <v>126</v>
      </c>
      <c r="CU11" s="541"/>
      <c r="CV11" s="541"/>
      <c r="CW11" s="541"/>
      <c r="CX11" s="541"/>
      <c r="CY11" s="541"/>
      <c r="CZ11" s="541"/>
      <c r="DA11" s="542"/>
      <c r="DB11" s="540" t="s">
        <v>126</v>
      </c>
      <c r="DC11" s="541"/>
      <c r="DD11" s="541"/>
      <c r="DE11" s="541"/>
      <c r="DF11" s="541"/>
      <c r="DG11" s="541"/>
      <c r="DH11" s="541"/>
      <c r="DI11" s="542"/>
      <c r="DJ11" s="185"/>
      <c r="DK11" s="185"/>
      <c r="DL11" s="185"/>
      <c r="DM11" s="185"/>
      <c r="DN11" s="185"/>
      <c r="DO11" s="185"/>
    </row>
    <row r="12" spans="1:119" ht="18.75" customHeight="1" x14ac:dyDescent="0.2">
      <c r="A12" s="186"/>
      <c r="B12" s="543" t="s">
        <v>127</v>
      </c>
      <c r="C12" s="544"/>
      <c r="D12" s="544"/>
      <c r="E12" s="544"/>
      <c r="F12" s="544"/>
      <c r="G12" s="544"/>
      <c r="H12" s="544"/>
      <c r="I12" s="544"/>
      <c r="J12" s="544"/>
      <c r="K12" s="545"/>
      <c r="L12" s="552" t="s">
        <v>128</v>
      </c>
      <c r="M12" s="553"/>
      <c r="N12" s="553"/>
      <c r="O12" s="553"/>
      <c r="P12" s="553"/>
      <c r="Q12" s="554"/>
      <c r="R12" s="555">
        <v>13962</v>
      </c>
      <c r="S12" s="556"/>
      <c r="T12" s="556"/>
      <c r="U12" s="556"/>
      <c r="V12" s="557"/>
      <c r="W12" s="558" t="s">
        <v>1</v>
      </c>
      <c r="X12" s="485"/>
      <c r="Y12" s="485"/>
      <c r="Z12" s="485"/>
      <c r="AA12" s="485"/>
      <c r="AB12" s="559"/>
      <c r="AC12" s="484" t="s">
        <v>129</v>
      </c>
      <c r="AD12" s="485"/>
      <c r="AE12" s="485"/>
      <c r="AF12" s="485"/>
      <c r="AG12" s="559"/>
      <c r="AH12" s="484" t="s">
        <v>130</v>
      </c>
      <c r="AI12" s="485"/>
      <c r="AJ12" s="485"/>
      <c r="AK12" s="485"/>
      <c r="AL12" s="560"/>
      <c r="AM12" s="496" t="s">
        <v>131</v>
      </c>
      <c r="AN12" s="401"/>
      <c r="AO12" s="401"/>
      <c r="AP12" s="401"/>
      <c r="AQ12" s="401"/>
      <c r="AR12" s="401"/>
      <c r="AS12" s="401"/>
      <c r="AT12" s="402"/>
      <c r="AU12" s="484" t="s">
        <v>132</v>
      </c>
      <c r="AV12" s="485"/>
      <c r="AW12" s="485"/>
      <c r="AX12" s="485"/>
      <c r="AY12" s="407" t="s">
        <v>133</v>
      </c>
      <c r="AZ12" s="408"/>
      <c r="BA12" s="408"/>
      <c r="BB12" s="408"/>
      <c r="BC12" s="408"/>
      <c r="BD12" s="408"/>
      <c r="BE12" s="408"/>
      <c r="BF12" s="408"/>
      <c r="BG12" s="408"/>
      <c r="BH12" s="408"/>
      <c r="BI12" s="408"/>
      <c r="BJ12" s="408"/>
      <c r="BK12" s="408"/>
      <c r="BL12" s="408"/>
      <c r="BM12" s="409"/>
      <c r="BN12" s="427">
        <v>135000</v>
      </c>
      <c r="BO12" s="428"/>
      <c r="BP12" s="428"/>
      <c r="BQ12" s="428"/>
      <c r="BR12" s="428"/>
      <c r="BS12" s="428"/>
      <c r="BT12" s="428"/>
      <c r="BU12" s="429"/>
      <c r="BV12" s="427">
        <v>250000</v>
      </c>
      <c r="BW12" s="428"/>
      <c r="BX12" s="428"/>
      <c r="BY12" s="428"/>
      <c r="BZ12" s="428"/>
      <c r="CA12" s="428"/>
      <c r="CB12" s="428"/>
      <c r="CC12" s="429"/>
      <c r="CD12" s="436" t="s">
        <v>134</v>
      </c>
      <c r="CE12" s="437"/>
      <c r="CF12" s="437"/>
      <c r="CG12" s="437"/>
      <c r="CH12" s="437"/>
      <c r="CI12" s="437"/>
      <c r="CJ12" s="437"/>
      <c r="CK12" s="437"/>
      <c r="CL12" s="437"/>
      <c r="CM12" s="437"/>
      <c r="CN12" s="437"/>
      <c r="CO12" s="437"/>
      <c r="CP12" s="437"/>
      <c r="CQ12" s="437"/>
      <c r="CR12" s="437"/>
      <c r="CS12" s="438"/>
      <c r="CT12" s="540" t="s">
        <v>135</v>
      </c>
      <c r="CU12" s="541"/>
      <c r="CV12" s="541"/>
      <c r="CW12" s="541"/>
      <c r="CX12" s="541"/>
      <c r="CY12" s="541"/>
      <c r="CZ12" s="541"/>
      <c r="DA12" s="542"/>
      <c r="DB12" s="540" t="s">
        <v>136</v>
      </c>
      <c r="DC12" s="541"/>
      <c r="DD12" s="541"/>
      <c r="DE12" s="541"/>
      <c r="DF12" s="541"/>
      <c r="DG12" s="541"/>
      <c r="DH12" s="541"/>
      <c r="DI12" s="542"/>
      <c r="DJ12" s="185"/>
      <c r="DK12" s="185"/>
      <c r="DL12" s="185"/>
      <c r="DM12" s="185"/>
      <c r="DN12" s="185"/>
      <c r="DO12" s="185"/>
    </row>
    <row r="13" spans="1:119" ht="18.75" customHeight="1" x14ac:dyDescent="0.2">
      <c r="A13" s="186"/>
      <c r="B13" s="546"/>
      <c r="C13" s="547"/>
      <c r="D13" s="547"/>
      <c r="E13" s="547"/>
      <c r="F13" s="547"/>
      <c r="G13" s="547"/>
      <c r="H13" s="547"/>
      <c r="I13" s="547"/>
      <c r="J13" s="547"/>
      <c r="K13" s="548"/>
      <c r="L13" s="196"/>
      <c r="M13" s="527" t="s">
        <v>137</v>
      </c>
      <c r="N13" s="528"/>
      <c r="O13" s="528"/>
      <c r="P13" s="528"/>
      <c r="Q13" s="529"/>
      <c r="R13" s="530">
        <v>13921</v>
      </c>
      <c r="S13" s="531"/>
      <c r="T13" s="531"/>
      <c r="U13" s="531"/>
      <c r="V13" s="532"/>
      <c r="W13" s="518" t="s">
        <v>138</v>
      </c>
      <c r="X13" s="440"/>
      <c r="Y13" s="440"/>
      <c r="Z13" s="440"/>
      <c r="AA13" s="440"/>
      <c r="AB13" s="441"/>
      <c r="AC13" s="403">
        <v>350</v>
      </c>
      <c r="AD13" s="404"/>
      <c r="AE13" s="404"/>
      <c r="AF13" s="404"/>
      <c r="AG13" s="405"/>
      <c r="AH13" s="403">
        <v>333</v>
      </c>
      <c r="AI13" s="404"/>
      <c r="AJ13" s="404"/>
      <c r="AK13" s="404"/>
      <c r="AL13" s="406"/>
      <c r="AM13" s="496" t="s">
        <v>139</v>
      </c>
      <c r="AN13" s="401"/>
      <c r="AO13" s="401"/>
      <c r="AP13" s="401"/>
      <c r="AQ13" s="401"/>
      <c r="AR13" s="401"/>
      <c r="AS13" s="401"/>
      <c r="AT13" s="402"/>
      <c r="AU13" s="484" t="s">
        <v>140</v>
      </c>
      <c r="AV13" s="485"/>
      <c r="AW13" s="485"/>
      <c r="AX13" s="485"/>
      <c r="AY13" s="407" t="s">
        <v>141</v>
      </c>
      <c r="AZ13" s="408"/>
      <c r="BA13" s="408"/>
      <c r="BB13" s="408"/>
      <c r="BC13" s="408"/>
      <c r="BD13" s="408"/>
      <c r="BE13" s="408"/>
      <c r="BF13" s="408"/>
      <c r="BG13" s="408"/>
      <c r="BH13" s="408"/>
      <c r="BI13" s="408"/>
      <c r="BJ13" s="408"/>
      <c r="BK13" s="408"/>
      <c r="BL13" s="408"/>
      <c r="BM13" s="409"/>
      <c r="BN13" s="427">
        <v>-5538</v>
      </c>
      <c r="BO13" s="428"/>
      <c r="BP13" s="428"/>
      <c r="BQ13" s="428"/>
      <c r="BR13" s="428"/>
      <c r="BS13" s="428"/>
      <c r="BT13" s="428"/>
      <c r="BU13" s="429"/>
      <c r="BV13" s="427">
        <v>124277</v>
      </c>
      <c r="BW13" s="428"/>
      <c r="BX13" s="428"/>
      <c r="BY13" s="428"/>
      <c r="BZ13" s="428"/>
      <c r="CA13" s="428"/>
      <c r="CB13" s="428"/>
      <c r="CC13" s="429"/>
      <c r="CD13" s="436" t="s">
        <v>142</v>
      </c>
      <c r="CE13" s="437"/>
      <c r="CF13" s="437"/>
      <c r="CG13" s="437"/>
      <c r="CH13" s="437"/>
      <c r="CI13" s="437"/>
      <c r="CJ13" s="437"/>
      <c r="CK13" s="437"/>
      <c r="CL13" s="437"/>
      <c r="CM13" s="437"/>
      <c r="CN13" s="437"/>
      <c r="CO13" s="437"/>
      <c r="CP13" s="437"/>
      <c r="CQ13" s="437"/>
      <c r="CR13" s="437"/>
      <c r="CS13" s="438"/>
      <c r="CT13" s="397">
        <v>8.6999999999999993</v>
      </c>
      <c r="CU13" s="398"/>
      <c r="CV13" s="398"/>
      <c r="CW13" s="398"/>
      <c r="CX13" s="398"/>
      <c r="CY13" s="398"/>
      <c r="CZ13" s="398"/>
      <c r="DA13" s="399"/>
      <c r="DB13" s="397">
        <v>8.3000000000000007</v>
      </c>
      <c r="DC13" s="398"/>
      <c r="DD13" s="398"/>
      <c r="DE13" s="398"/>
      <c r="DF13" s="398"/>
      <c r="DG13" s="398"/>
      <c r="DH13" s="398"/>
      <c r="DI13" s="399"/>
      <c r="DJ13" s="185"/>
      <c r="DK13" s="185"/>
      <c r="DL13" s="185"/>
      <c r="DM13" s="185"/>
      <c r="DN13" s="185"/>
      <c r="DO13" s="185"/>
    </row>
    <row r="14" spans="1:119" ht="18.75" customHeight="1" thickBot="1" x14ac:dyDescent="0.25">
      <c r="A14" s="186"/>
      <c r="B14" s="546"/>
      <c r="C14" s="547"/>
      <c r="D14" s="547"/>
      <c r="E14" s="547"/>
      <c r="F14" s="547"/>
      <c r="G14" s="547"/>
      <c r="H14" s="547"/>
      <c r="I14" s="547"/>
      <c r="J14" s="547"/>
      <c r="K14" s="548"/>
      <c r="L14" s="520" t="s">
        <v>143</v>
      </c>
      <c r="M14" s="561"/>
      <c r="N14" s="561"/>
      <c r="O14" s="561"/>
      <c r="P14" s="561"/>
      <c r="Q14" s="562"/>
      <c r="R14" s="530">
        <v>13863</v>
      </c>
      <c r="S14" s="531"/>
      <c r="T14" s="531"/>
      <c r="U14" s="531"/>
      <c r="V14" s="532"/>
      <c r="W14" s="533"/>
      <c r="X14" s="443"/>
      <c r="Y14" s="443"/>
      <c r="Z14" s="443"/>
      <c r="AA14" s="443"/>
      <c r="AB14" s="444"/>
      <c r="AC14" s="523">
        <v>5.4</v>
      </c>
      <c r="AD14" s="524"/>
      <c r="AE14" s="524"/>
      <c r="AF14" s="524"/>
      <c r="AG14" s="525"/>
      <c r="AH14" s="523">
        <v>5.2</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144</v>
      </c>
      <c r="CE14" s="434"/>
      <c r="CF14" s="434"/>
      <c r="CG14" s="434"/>
      <c r="CH14" s="434"/>
      <c r="CI14" s="434"/>
      <c r="CJ14" s="434"/>
      <c r="CK14" s="434"/>
      <c r="CL14" s="434"/>
      <c r="CM14" s="434"/>
      <c r="CN14" s="434"/>
      <c r="CO14" s="434"/>
      <c r="CP14" s="434"/>
      <c r="CQ14" s="434"/>
      <c r="CR14" s="434"/>
      <c r="CS14" s="435"/>
      <c r="CT14" s="534" t="s">
        <v>136</v>
      </c>
      <c r="CU14" s="535"/>
      <c r="CV14" s="535"/>
      <c r="CW14" s="535"/>
      <c r="CX14" s="535"/>
      <c r="CY14" s="535"/>
      <c r="CZ14" s="535"/>
      <c r="DA14" s="536"/>
      <c r="DB14" s="534" t="s">
        <v>145</v>
      </c>
      <c r="DC14" s="535"/>
      <c r="DD14" s="535"/>
      <c r="DE14" s="535"/>
      <c r="DF14" s="535"/>
      <c r="DG14" s="535"/>
      <c r="DH14" s="535"/>
      <c r="DI14" s="536"/>
      <c r="DJ14" s="185"/>
      <c r="DK14" s="185"/>
      <c r="DL14" s="185"/>
      <c r="DM14" s="185"/>
      <c r="DN14" s="185"/>
      <c r="DO14" s="185"/>
    </row>
    <row r="15" spans="1:119" ht="18.75" customHeight="1" x14ac:dyDescent="0.2">
      <c r="A15" s="186"/>
      <c r="B15" s="546"/>
      <c r="C15" s="547"/>
      <c r="D15" s="547"/>
      <c r="E15" s="547"/>
      <c r="F15" s="547"/>
      <c r="G15" s="547"/>
      <c r="H15" s="547"/>
      <c r="I15" s="547"/>
      <c r="J15" s="547"/>
      <c r="K15" s="548"/>
      <c r="L15" s="196"/>
      <c r="M15" s="527" t="s">
        <v>146</v>
      </c>
      <c r="N15" s="528"/>
      <c r="O15" s="528"/>
      <c r="P15" s="528"/>
      <c r="Q15" s="529"/>
      <c r="R15" s="530">
        <v>13824</v>
      </c>
      <c r="S15" s="531"/>
      <c r="T15" s="531"/>
      <c r="U15" s="531"/>
      <c r="V15" s="532"/>
      <c r="W15" s="518" t="s">
        <v>147</v>
      </c>
      <c r="X15" s="440"/>
      <c r="Y15" s="440"/>
      <c r="Z15" s="440"/>
      <c r="AA15" s="440"/>
      <c r="AB15" s="441"/>
      <c r="AC15" s="403">
        <v>1614</v>
      </c>
      <c r="AD15" s="404"/>
      <c r="AE15" s="404"/>
      <c r="AF15" s="404"/>
      <c r="AG15" s="405"/>
      <c r="AH15" s="403">
        <v>1601</v>
      </c>
      <c r="AI15" s="404"/>
      <c r="AJ15" s="404"/>
      <c r="AK15" s="404"/>
      <c r="AL15" s="406"/>
      <c r="AM15" s="496"/>
      <c r="AN15" s="401"/>
      <c r="AO15" s="401"/>
      <c r="AP15" s="401"/>
      <c r="AQ15" s="401"/>
      <c r="AR15" s="401"/>
      <c r="AS15" s="401"/>
      <c r="AT15" s="402"/>
      <c r="AU15" s="484"/>
      <c r="AV15" s="485"/>
      <c r="AW15" s="485"/>
      <c r="AX15" s="485"/>
      <c r="AY15" s="419" t="s">
        <v>148</v>
      </c>
      <c r="AZ15" s="420"/>
      <c r="BA15" s="420"/>
      <c r="BB15" s="420"/>
      <c r="BC15" s="420"/>
      <c r="BD15" s="420"/>
      <c r="BE15" s="420"/>
      <c r="BF15" s="420"/>
      <c r="BG15" s="420"/>
      <c r="BH15" s="420"/>
      <c r="BI15" s="420"/>
      <c r="BJ15" s="420"/>
      <c r="BK15" s="420"/>
      <c r="BL15" s="420"/>
      <c r="BM15" s="421"/>
      <c r="BN15" s="422">
        <v>1503787</v>
      </c>
      <c r="BO15" s="423"/>
      <c r="BP15" s="423"/>
      <c r="BQ15" s="423"/>
      <c r="BR15" s="423"/>
      <c r="BS15" s="423"/>
      <c r="BT15" s="423"/>
      <c r="BU15" s="424"/>
      <c r="BV15" s="422">
        <v>1483571</v>
      </c>
      <c r="BW15" s="423"/>
      <c r="BX15" s="423"/>
      <c r="BY15" s="423"/>
      <c r="BZ15" s="423"/>
      <c r="CA15" s="423"/>
      <c r="CB15" s="423"/>
      <c r="CC15" s="424"/>
      <c r="CD15" s="537" t="s">
        <v>149</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46"/>
      <c r="C16" s="547"/>
      <c r="D16" s="547"/>
      <c r="E16" s="547"/>
      <c r="F16" s="547"/>
      <c r="G16" s="547"/>
      <c r="H16" s="547"/>
      <c r="I16" s="547"/>
      <c r="J16" s="547"/>
      <c r="K16" s="548"/>
      <c r="L16" s="520" t="s">
        <v>150</v>
      </c>
      <c r="M16" s="521"/>
      <c r="N16" s="521"/>
      <c r="O16" s="521"/>
      <c r="P16" s="521"/>
      <c r="Q16" s="522"/>
      <c r="R16" s="515" t="s">
        <v>151</v>
      </c>
      <c r="S16" s="516"/>
      <c r="T16" s="516"/>
      <c r="U16" s="516"/>
      <c r="V16" s="517"/>
      <c r="W16" s="533"/>
      <c r="X16" s="443"/>
      <c r="Y16" s="443"/>
      <c r="Z16" s="443"/>
      <c r="AA16" s="443"/>
      <c r="AB16" s="444"/>
      <c r="AC16" s="523">
        <v>24.8</v>
      </c>
      <c r="AD16" s="524"/>
      <c r="AE16" s="524"/>
      <c r="AF16" s="524"/>
      <c r="AG16" s="525"/>
      <c r="AH16" s="523">
        <v>25.1</v>
      </c>
      <c r="AI16" s="524"/>
      <c r="AJ16" s="524"/>
      <c r="AK16" s="524"/>
      <c r="AL16" s="526"/>
      <c r="AM16" s="496"/>
      <c r="AN16" s="401"/>
      <c r="AO16" s="401"/>
      <c r="AP16" s="401"/>
      <c r="AQ16" s="401"/>
      <c r="AR16" s="401"/>
      <c r="AS16" s="401"/>
      <c r="AT16" s="402"/>
      <c r="AU16" s="484"/>
      <c r="AV16" s="485"/>
      <c r="AW16" s="485"/>
      <c r="AX16" s="485"/>
      <c r="AY16" s="407" t="s">
        <v>152</v>
      </c>
      <c r="AZ16" s="408"/>
      <c r="BA16" s="408"/>
      <c r="BB16" s="408"/>
      <c r="BC16" s="408"/>
      <c r="BD16" s="408"/>
      <c r="BE16" s="408"/>
      <c r="BF16" s="408"/>
      <c r="BG16" s="408"/>
      <c r="BH16" s="408"/>
      <c r="BI16" s="408"/>
      <c r="BJ16" s="408"/>
      <c r="BK16" s="408"/>
      <c r="BL16" s="408"/>
      <c r="BM16" s="409"/>
      <c r="BN16" s="427">
        <v>2807811</v>
      </c>
      <c r="BO16" s="428"/>
      <c r="BP16" s="428"/>
      <c r="BQ16" s="428"/>
      <c r="BR16" s="428"/>
      <c r="BS16" s="428"/>
      <c r="BT16" s="428"/>
      <c r="BU16" s="429"/>
      <c r="BV16" s="427">
        <v>2817104</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5">
      <c r="A17" s="186"/>
      <c r="B17" s="549"/>
      <c r="C17" s="550"/>
      <c r="D17" s="550"/>
      <c r="E17" s="550"/>
      <c r="F17" s="550"/>
      <c r="G17" s="550"/>
      <c r="H17" s="550"/>
      <c r="I17" s="550"/>
      <c r="J17" s="550"/>
      <c r="K17" s="551"/>
      <c r="L17" s="201"/>
      <c r="M17" s="512" t="s">
        <v>153</v>
      </c>
      <c r="N17" s="513"/>
      <c r="O17" s="513"/>
      <c r="P17" s="513"/>
      <c r="Q17" s="514"/>
      <c r="R17" s="515" t="s">
        <v>154</v>
      </c>
      <c r="S17" s="516"/>
      <c r="T17" s="516"/>
      <c r="U17" s="516"/>
      <c r="V17" s="517"/>
      <c r="W17" s="518" t="s">
        <v>155</v>
      </c>
      <c r="X17" s="440"/>
      <c r="Y17" s="440"/>
      <c r="Z17" s="440"/>
      <c r="AA17" s="440"/>
      <c r="AB17" s="441"/>
      <c r="AC17" s="403">
        <v>4535</v>
      </c>
      <c r="AD17" s="404"/>
      <c r="AE17" s="404"/>
      <c r="AF17" s="404"/>
      <c r="AG17" s="405"/>
      <c r="AH17" s="403">
        <v>4448</v>
      </c>
      <c r="AI17" s="404"/>
      <c r="AJ17" s="404"/>
      <c r="AK17" s="404"/>
      <c r="AL17" s="406"/>
      <c r="AM17" s="496"/>
      <c r="AN17" s="401"/>
      <c r="AO17" s="401"/>
      <c r="AP17" s="401"/>
      <c r="AQ17" s="401"/>
      <c r="AR17" s="401"/>
      <c r="AS17" s="401"/>
      <c r="AT17" s="402"/>
      <c r="AU17" s="484"/>
      <c r="AV17" s="485"/>
      <c r="AW17" s="485"/>
      <c r="AX17" s="485"/>
      <c r="AY17" s="407" t="s">
        <v>156</v>
      </c>
      <c r="AZ17" s="408"/>
      <c r="BA17" s="408"/>
      <c r="BB17" s="408"/>
      <c r="BC17" s="408"/>
      <c r="BD17" s="408"/>
      <c r="BE17" s="408"/>
      <c r="BF17" s="408"/>
      <c r="BG17" s="408"/>
      <c r="BH17" s="408"/>
      <c r="BI17" s="408"/>
      <c r="BJ17" s="408"/>
      <c r="BK17" s="408"/>
      <c r="BL17" s="408"/>
      <c r="BM17" s="409"/>
      <c r="BN17" s="427">
        <v>1913498</v>
      </c>
      <c r="BO17" s="428"/>
      <c r="BP17" s="428"/>
      <c r="BQ17" s="428"/>
      <c r="BR17" s="428"/>
      <c r="BS17" s="428"/>
      <c r="BT17" s="428"/>
      <c r="BU17" s="429"/>
      <c r="BV17" s="427">
        <v>1886654</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5">
      <c r="A18" s="186"/>
      <c r="B18" s="489" t="s">
        <v>157</v>
      </c>
      <c r="C18" s="490"/>
      <c r="D18" s="490"/>
      <c r="E18" s="491"/>
      <c r="F18" s="491"/>
      <c r="G18" s="491"/>
      <c r="H18" s="491"/>
      <c r="I18" s="491"/>
      <c r="J18" s="491"/>
      <c r="K18" s="491"/>
      <c r="L18" s="492">
        <v>32.26</v>
      </c>
      <c r="M18" s="492"/>
      <c r="N18" s="492"/>
      <c r="O18" s="492"/>
      <c r="P18" s="492"/>
      <c r="Q18" s="492"/>
      <c r="R18" s="493"/>
      <c r="S18" s="493"/>
      <c r="T18" s="493"/>
      <c r="U18" s="493"/>
      <c r="V18" s="494"/>
      <c r="W18" s="508"/>
      <c r="X18" s="509"/>
      <c r="Y18" s="509"/>
      <c r="Z18" s="509"/>
      <c r="AA18" s="509"/>
      <c r="AB18" s="519"/>
      <c r="AC18" s="391">
        <v>69.8</v>
      </c>
      <c r="AD18" s="392"/>
      <c r="AE18" s="392"/>
      <c r="AF18" s="392"/>
      <c r="AG18" s="495"/>
      <c r="AH18" s="391">
        <v>69.7</v>
      </c>
      <c r="AI18" s="392"/>
      <c r="AJ18" s="392"/>
      <c r="AK18" s="392"/>
      <c r="AL18" s="393"/>
      <c r="AM18" s="496"/>
      <c r="AN18" s="401"/>
      <c r="AO18" s="401"/>
      <c r="AP18" s="401"/>
      <c r="AQ18" s="401"/>
      <c r="AR18" s="401"/>
      <c r="AS18" s="401"/>
      <c r="AT18" s="402"/>
      <c r="AU18" s="484"/>
      <c r="AV18" s="485"/>
      <c r="AW18" s="485"/>
      <c r="AX18" s="485"/>
      <c r="AY18" s="407" t="s">
        <v>158</v>
      </c>
      <c r="AZ18" s="408"/>
      <c r="BA18" s="408"/>
      <c r="BB18" s="408"/>
      <c r="BC18" s="408"/>
      <c r="BD18" s="408"/>
      <c r="BE18" s="408"/>
      <c r="BF18" s="408"/>
      <c r="BG18" s="408"/>
      <c r="BH18" s="408"/>
      <c r="BI18" s="408"/>
      <c r="BJ18" s="408"/>
      <c r="BK18" s="408"/>
      <c r="BL18" s="408"/>
      <c r="BM18" s="409"/>
      <c r="BN18" s="427">
        <v>3153724</v>
      </c>
      <c r="BO18" s="428"/>
      <c r="BP18" s="428"/>
      <c r="BQ18" s="428"/>
      <c r="BR18" s="428"/>
      <c r="BS18" s="428"/>
      <c r="BT18" s="428"/>
      <c r="BU18" s="429"/>
      <c r="BV18" s="427">
        <v>3133740</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5">
      <c r="A19" s="186"/>
      <c r="B19" s="489" t="s">
        <v>159</v>
      </c>
      <c r="C19" s="490"/>
      <c r="D19" s="490"/>
      <c r="E19" s="491"/>
      <c r="F19" s="491"/>
      <c r="G19" s="491"/>
      <c r="H19" s="491"/>
      <c r="I19" s="491"/>
      <c r="J19" s="491"/>
      <c r="K19" s="491"/>
      <c r="L19" s="497">
        <v>422</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160</v>
      </c>
      <c r="AZ19" s="408"/>
      <c r="BA19" s="408"/>
      <c r="BB19" s="408"/>
      <c r="BC19" s="408"/>
      <c r="BD19" s="408"/>
      <c r="BE19" s="408"/>
      <c r="BF19" s="408"/>
      <c r="BG19" s="408"/>
      <c r="BH19" s="408"/>
      <c r="BI19" s="408"/>
      <c r="BJ19" s="408"/>
      <c r="BK19" s="408"/>
      <c r="BL19" s="408"/>
      <c r="BM19" s="409"/>
      <c r="BN19" s="427">
        <v>4263170</v>
      </c>
      <c r="BO19" s="428"/>
      <c r="BP19" s="428"/>
      <c r="BQ19" s="428"/>
      <c r="BR19" s="428"/>
      <c r="BS19" s="428"/>
      <c r="BT19" s="428"/>
      <c r="BU19" s="429"/>
      <c r="BV19" s="427">
        <v>4125235</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5">
      <c r="A20" s="186"/>
      <c r="B20" s="489" t="s">
        <v>161</v>
      </c>
      <c r="C20" s="490"/>
      <c r="D20" s="490"/>
      <c r="E20" s="491"/>
      <c r="F20" s="491"/>
      <c r="G20" s="491"/>
      <c r="H20" s="491"/>
      <c r="I20" s="491"/>
      <c r="J20" s="491"/>
      <c r="K20" s="491"/>
      <c r="L20" s="497">
        <v>5102</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2">
      <c r="A21" s="186"/>
      <c r="B21" s="486" t="s">
        <v>162</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5">
      <c r="A22" s="186"/>
      <c r="B22" s="456" t="s">
        <v>163</v>
      </c>
      <c r="C22" s="457"/>
      <c r="D22" s="458"/>
      <c r="E22" s="465" t="s">
        <v>1</v>
      </c>
      <c r="F22" s="440"/>
      <c r="G22" s="440"/>
      <c r="H22" s="440"/>
      <c r="I22" s="440"/>
      <c r="J22" s="440"/>
      <c r="K22" s="441"/>
      <c r="L22" s="465" t="s">
        <v>164</v>
      </c>
      <c r="M22" s="440"/>
      <c r="N22" s="440"/>
      <c r="O22" s="440"/>
      <c r="P22" s="441"/>
      <c r="Q22" s="450" t="s">
        <v>165</v>
      </c>
      <c r="R22" s="451"/>
      <c r="S22" s="451"/>
      <c r="T22" s="451"/>
      <c r="U22" s="451"/>
      <c r="V22" s="466"/>
      <c r="W22" s="468" t="s">
        <v>166</v>
      </c>
      <c r="X22" s="457"/>
      <c r="Y22" s="458"/>
      <c r="Z22" s="465" t="s">
        <v>1</v>
      </c>
      <c r="AA22" s="440"/>
      <c r="AB22" s="440"/>
      <c r="AC22" s="440"/>
      <c r="AD22" s="440"/>
      <c r="AE22" s="440"/>
      <c r="AF22" s="440"/>
      <c r="AG22" s="441"/>
      <c r="AH22" s="439" t="s">
        <v>167</v>
      </c>
      <c r="AI22" s="440"/>
      <c r="AJ22" s="440"/>
      <c r="AK22" s="440"/>
      <c r="AL22" s="441"/>
      <c r="AM22" s="439" t="s">
        <v>168</v>
      </c>
      <c r="AN22" s="445"/>
      <c r="AO22" s="445"/>
      <c r="AP22" s="445"/>
      <c r="AQ22" s="445"/>
      <c r="AR22" s="446"/>
      <c r="AS22" s="450" t="s">
        <v>165</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2">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169</v>
      </c>
      <c r="AZ23" s="420"/>
      <c r="BA23" s="420"/>
      <c r="BB23" s="420"/>
      <c r="BC23" s="420"/>
      <c r="BD23" s="420"/>
      <c r="BE23" s="420"/>
      <c r="BF23" s="420"/>
      <c r="BG23" s="420"/>
      <c r="BH23" s="420"/>
      <c r="BI23" s="420"/>
      <c r="BJ23" s="420"/>
      <c r="BK23" s="420"/>
      <c r="BL23" s="420"/>
      <c r="BM23" s="421"/>
      <c r="BN23" s="427">
        <v>4261640</v>
      </c>
      <c r="BO23" s="428"/>
      <c r="BP23" s="428"/>
      <c r="BQ23" s="428"/>
      <c r="BR23" s="428"/>
      <c r="BS23" s="428"/>
      <c r="BT23" s="428"/>
      <c r="BU23" s="429"/>
      <c r="BV23" s="427">
        <v>4435338</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5">
      <c r="A24" s="186"/>
      <c r="B24" s="459"/>
      <c r="C24" s="460"/>
      <c r="D24" s="461"/>
      <c r="E24" s="400" t="s">
        <v>170</v>
      </c>
      <c r="F24" s="401"/>
      <c r="G24" s="401"/>
      <c r="H24" s="401"/>
      <c r="I24" s="401"/>
      <c r="J24" s="401"/>
      <c r="K24" s="402"/>
      <c r="L24" s="403">
        <v>1</v>
      </c>
      <c r="M24" s="404"/>
      <c r="N24" s="404"/>
      <c r="O24" s="404"/>
      <c r="P24" s="405"/>
      <c r="Q24" s="403">
        <v>7500</v>
      </c>
      <c r="R24" s="404"/>
      <c r="S24" s="404"/>
      <c r="T24" s="404"/>
      <c r="U24" s="404"/>
      <c r="V24" s="405"/>
      <c r="W24" s="469"/>
      <c r="X24" s="460"/>
      <c r="Y24" s="461"/>
      <c r="Z24" s="400" t="s">
        <v>171</v>
      </c>
      <c r="AA24" s="401"/>
      <c r="AB24" s="401"/>
      <c r="AC24" s="401"/>
      <c r="AD24" s="401"/>
      <c r="AE24" s="401"/>
      <c r="AF24" s="401"/>
      <c r="AG24" s="402"/>
      <c r="AH24" s="403">
        <v>84</v>
      </c>
      <c r="AI24" s="404"/>
      <c r="AJ24" s="404"/>
      <c r="AK24" s="404"/>
      <c r="AL24" s="405"/>
      <c r="AM24" s="403">
        <v>243180</v>
      </c>
      <c r="AN24" s="404"/>
      <c r="AO24" s="404"/>
      <c r="AP24" s="404"/>
      <c r="AQ24" s="404"/>
      <c r="AR24" s="405"/>
      <c r="AS24" s="403">
        <v>2895</v>
      </c>
      <c r="AT24" s="404"/>
      <c r="AU24" s="404"/>
      <c r="AV24" s="404"/>
      <c r="AW24" s="404"/>
      <c r="AX24" s="406"/>
      <c r="AY24" s="394" t="s">
        <v>172</v>
      </c>
      <c r="AZ24" s="395"/>
      <c r="BA24" s="395"/>
      <c r="BB24" s="395"/>
      <c r="BC24" s="395"/>
      <c r="BD24" s="395"/>
      <c r="BE24" s="395"/>
      <c r="BF24" s="395"/>
      <c r="BG24" s="395"/>
      <c r="BH24" s="395"/>
      <c r="BI24" s="395"/>
      <c r="BJ24" s="395"/>
      <c r="BK24" s="395"/>
      <c r="BL24" s="395"/>
      <c r="BM24" s="396"/>
      <c r="BN24" s="427">
        <v>3886005</v>
      </c>
      <c r="BO24" s="428"/>
      <c r="BP24" s="428"/>
      <c r="BQ24" s="428"/>
      <c r="BR24" s="428"/>
      <c r="BS24" s="428"/>
      <c r="BT24" s="428"/>
      <c r="BU24" s="429"/>
      <c r="BV24" s="427">
        <v>4083659</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2">
      <c r="A25" s="186"/>
      <c r="B25" s="459"/>
      <c r="C25" s="460"/>
      <c r="D25" s="461"/>
      <c r="E25" s="400" t="s">
        <v>173</v>
      </c>
      <c r="F25" s="401"/>
      <c r="G25" s="401"/>
      <c r="H25" s="401"/>
      <c r="I25" s="401"/>
      <c r="J25" s="401"/>
      <c r="K25" s="402"/>
      <c r="L25" s="403">
        <v>1</v>
      </c>
      <c r="M25" s="404"/>
      <c r="N25" s="404"/>
      <c r="O25" s="404"/>
      <c r="P25" s="405"/>
      <c r="Q25" s="403">
        <v>6050</v>
      </c>
      <c r="R25" s="404"/>
      <c r="S25" s="404"/>
      <c r="T25" s="404"/>
      <c r="U25" s="404"/>
      <c r="V25" s="405"/>
      <c r="W25" s="469"/>
      <c r="X25" s="460"/>
      <c r="Y25" s="461"/>
      <c r="Z25" s="400" t="s">
        <v>174</v>
      </c>
      <c r="AA25" s="401"/>
      <c r="AB25" s="401"/>
      <c r="AC25" s="401"/>
      <c r="AD25" s="401"/>
      <c r="AE25" s="401"/>
      <c r="AF25" s="401"/>
      <c r="AG25" s="402"/>
      <c r="AH25" s="403" t="s">
        <v>135</v>
      </c>
      <c r="AI25" s="404"/>
      <c r="AJ25" s="404"/>
      <c r="AK25" s="404"/>
      <c r="AL25" s="405"/>
      <c r="AM25" s="403" t="s">
        <v>135</v>
      </c>
      <c r="AN25" s="404"/>
      <c r="AO25" s="404"/>
      <c r="AP25" s="404"/>
      <c r="AQ25" s="404"/>
      <c r="AR25" s="405"/>
      <c r="AS25" s="403" t="s">
        <v>135</v>
      </c>
      <c r="AT25" s="404"/>
      <c r="AU25" s="404"/>
      <c r="AV25" s="404"/>
      <c r="AW25" s="404"/>
      <c r="AX25" s="406"/>
      <c r="AY25" s="419" t="s">
        <v>175</v>
      </c>
      <c r="AZ25" s="420"/>
      <c r="BA25" s="420"/>
      <c r="BB25" s="420"/>
      <c r="BC25" s="420"/>
      <c r="BD25" s="420"/>
      <c r="BE25" s="420"/>
      <c r="BF25" s="420"/>
      <c r="BG25" s="420"/>
      <c r="BH25" s="420"/>
      <c r="BI25" s="420"/>
      <c r="BJ25" s="420"/>
      <c r="BK25" s="420"/>
      <c r="BL25" s="420"/>
      <c r="BM25" s="421"/>
      <c r="BN25" s="422">
        <v>260469</v>
      </c>
      <c r="BO25" s="423"/>
      <c r="BP25" s="423"/>
      <c r="BQ25" s="423"/>
      <c r="BR25" s="423"/>
      <c r="BS25" s="423"/>
      <c r="BT25" s="423"/>
      <c r="BU25" s="424"/>
      <c r="BV25" s="422">
        <v>282646</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2">
      <c r="A26" s="186"/>
      <c r="B26" s="459"/>
      <c r="C26" s="460"/>
      <c r="D26" s="461"/>
      <c r="E26" s="400" t="s">
        <v>176</v>
      </c>
      <c r="F26" s="401"/>
      <c r="G26" s="401"/>
      <c r="H26" s="401"/>
      <c r="I26" s="401"/>
      <c r="J26" s="401"/>
      <c r="K26" s="402"/>
      <c r="L26" s="403">
        <v>1</v>
      </c>
      <c r="M26" s="404"/>
      <c r="N26" s="404"/>
      <c r="O26" s="404"/>
      <c r="P26" s="405"/>
      <c r="Q26" s="403">
        <v>5750</v>
      </c>
      <c r="R26" s="404"/>
      <c r="S26" s="404"/>
      <c r="T26" s="404"/>
      <c r="U26" s="404"/>
      <c r="V26" s="405"/>
      <c r="W26" s="469"/>
      <c r="X26" s="460"/>
      <c r="Y26" s="461"/>
      <c r="Z26" s="400" t="s">
        <v>177</v>
      </c>
      <c r="AA26" s="482"/>
      <c r="AB26" s="482"/>
      <c r="AC26" s="482"/>
      <c r="AD26" s="482"/>
      <c r="AE26" s="482"/>
      <c r="AF26" s="482"/>
      <c r="AG26" s="483"/>
      <c r="AH26" s="403">
        <v>2</v>
      </c>
      <c r="AI26" s="404"/>
      <c r="AJ26" s="404"/>
      <c r="AK26" s="404"/>
      <c r="AL26" s="405"/>
      <c r="AM26" s="403" t="s">
        <v>178</v>
      </c>
      <c r="AN26" s="404"/>
      <c r="AO26" s="404"/>
      <c r="AP26" s="404"/>
      <c r="AQ26" s="404"/>
      <c r="AR26" s="405"/>
      <c r="AS26" s="403" t="s">
        <v>178</v>
      </c>
      <c r="AT26" s="404"/>
      <c r="AU26" s="404"/>
      <c r="AV26" s="404"/>
      <c r="AW26" s="404"/>
      <c r="AX26" s="406"/>
      <c r="AY26" s="436" t="s">
        <v>179</v>
      </c>
      <c r="AZ26" s="437"/>
      <c r="BA26" s="437"/>
      <c r="BB26" s="437"/>
      <c r="BC26" s="437"/>
      <c r="BD26" s="437"/>
      <c r="BE26" s="437"/>
      <c r="BF26" s="437"/>
      <c r="BG26" s="437"/>
      <c r="BH26" s="437"/>
      <c r="BI26" s="437"/>
      <c r="BJ26" s="437"/>
      <c r="BK26" s="437"/>
      <c r="BL26" s="437"/>
      <c r="BM26" s="438"/>
      <c r="BN26" s="427" t="s">
        <v>135</v>
      </c>
      <c r="BO26" s="428"/>
      <c r="BP26" s="428"/>
      <c r="BQ26" s="428"/>
      <c r="BR26" s="428"/>
      <c r="BS26" s="428"/>
      <c r="BT26" s="428"/>
      <c r="BU26" s="429"/>
      <c r="BV26" s="427" t="s">
        <v>145</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5">
      <c r="A27" s="186"/>
      <c r="B27" s="459"/>
      <c r="C27" s="460"/>
      <c r="D27" s="461"/>
      <c r="E27" s="400" t="s">
        <v>180</v>
      </c>
      <c r="F27" s="401"/>
      <c r="G27" s="401"/>
      <c r="H27" s="401"/>
      <c r="I27" s="401"/>
      <c r="J27" s="401"/>
      <c r="K27" s="402"/>
      <c r="L27" s="403">
        <v>1</v>
      </c>
      <c r="M27" s="404"/>
      <c r="N27" s="404"/>
      <c r="O27" s="404"/>
      <c r="P27" s="405"/>
      <c r="Q27" s="403">
        <v>3100</v>
      </c>
      <c r="R27" s="404"/>
      <c r="S27" s="404"/>
      <c r="T27" s="404"/>
      <c r="U27" s="404"/>
      <c r="V27" s="405"/>
      <c r="W27" s="469"/>
      <c r="X27" s="460"/>
      <c r="Y27" s="461"/>
      <c r="Z27" s="400" t="s">
        <v>181</v>
      </c>
      <c r="AA27" s="401"/>
      <c r="AB27" s="401"/>
      <c r="AC27" s="401"/>
      <c r="AD27" s="401"/>
      <c r="AE27" s="401"/>
      <c r="AF27" s="401"/>
      <c r="AG27" s="402"/>
      <c r="AH27" s="403" t="s">
        <v>135</v>
      </c>
      <c r="AI27" s="404"/>
      <c r="AJ27" s="404"/>
      <c r="AK27" s="404"/>
      <c r="AL27" s="405"/>
      <c r="AM27" s="403" t="s">
        <v>126</v>
      </c>
      <c r="AN27" s="404"/>
      <c r="AO27" s="404"/>
      <c r="AP27" s="404"/>
      <c r="AQ27" s="404"/>
      <c r="AR27" s="405"/>
      <c r="AS27" s="403" t="s">
        <v>126</v>
      </c>
      <c r="AT27" s="404"/>
      <c r="AU27" s="404"/>
      <c r="AV27" s="404"/>
      <c r="AW27" s="404"/>
      <c r="AX27" s="406"/>
      <c r="AY27" s="433" t="s">
        <v>182</v>
      </c>
      <c r="AZ27" s="434"/>
      <c r="BA27" s="434"/>
      <c r="BB27" s="434"/>
      <c r="BC27" s="434"/>
      <c r="BD27" s="434"/>
      <c r="BE27" s="434"/>
      <c r="BF27" s="434"/>
      <c r="BG27" s="434"/>
      <c r="BH27" s="434"/>
      <c r="BI27" s="434"/>
      <c r="BJ27" s="434"/>
      <c r="BK27" s="434"/>
      <c r="BL27" s="434"/>
      <c r="BM27" s="435"/>
      <c r="BN27" s="430">
        <v>330103</v>
      </c>
      <c r="BO27" s="431"/>
      <c r="BP27" s="431"/>
      <c r="BQ27" s="431"/>
      <c r="BR27" s="431"/>
      <c r="BS27" s="431"/>
      <c r="BT27" s="431"/>
      <c r="BU27" s="432"/>
      <c r="BV27" s="430">
        <v>329726</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2">
      <c r="A28" s="186"/>
      <c r="B28" s="459"/>
      <c r="C28" s="460"/>
      <c r="D28" s="461"/>
      <c r="E28" s="400" t="s">
        <v>183</v>
      </c>
      <c r="F28" s="401"/>
      <c r="G28" s="401"/>
      <c r="H28" s="401"/>
      <c r="I28" s="401"/>
      <c r="J28" s="401"/>
      <c r="K28" s="402"/>
      <c r="L28" s="403">
        <v>1</v>
      </c>
      <c r="M28" s="404"/>
      <c r="N28" s="404"/>
      <c r="O28" s="404"/>
      <c r="P28" s="405"/>
      <c r="Q28" s="403">
        <v>2490</v>
      </c>
      <c r="R28" s="404"/>
      <c r="S28" s="404"/>
      <c r="T28" s="404"/>
      <c r="U28" s="404"/>
      <c r="V28" s="405"/>
      <c r="W28" s="469"/>
      <c r="X28" s="460"/>
      <c r="Y28" s="461"/>
      <c r="Z28" s="400" t="s">
        <v>184</v>
      </c>
      <c r="AA28" s="401"/>
      <c r="AB28" s="401"/>
      <c r="AC28" s="401"/>
      <c r="AD28" s="401"/>
      <c r="AE28" s="401"/>
      <c r="AF28" s="401"/>
      <c r="AG28" s="402"/>
      <c r="AH28" s="403" t="s">
        <v>126</v>
      </c>
      <c r="AI28" s="404"/>
      <c r="AJ28" s="404"/>
      <c r="AK28" s="404"/>
      <c r="AL28" s="405"/>
      <c r="AM28" s="403" t="s">
        <v>135</v>
      </c>
      <c r="AN28" s="404"/>
      <c r="AO28" s="404"/>
      <c r="AP28" s="404"/>
      <c r="AQ28" s="404"/>
      <c r="AR28" s="405"/>
      <c r="AS28" s="403" t="s">
        <v>135</v>
      </c>
      <c r="AT28" s="404"/>
      <c r="AU28" s="404"/>
      <c r="AV28" s="404"/>
      <c r="AW28" s="404"/>
      <c r="AX28" s="406"/>
      <c r="AY28" s="410" t="s">
        <v>185</v>
      </c>
      <c r="AZ28" s="411"/>
      <c r="BA28" s="411"/>
      <c r="BB28" s="412"/>
      <c r="BC28" s="419" t="s">
        <v>48</v>
      </c>
      <c r="BD28" s="420"/>
      <c r="BE28" s="420"/>
      <c r="BF28" s="420"/>
      <c r="BG28" s="420"/>
      <c r="BH28" s="420"/>
      <c r="BI28" s="420"/>
      <c r="BJ28" s="420"/>
      <c r="BK28" s="420"/>
      <c r="BL28" s="420"/>
      <c r="BM28" s="421"/>
      <c r="BN28" s="422">
        <v>590477</v>
      </c>
      <c r="BO28" s="423"/>
      <c r="BP28" s="423"/>
      <c r="BQ28" s="423"/>
      <c r="BR28" s="423"/>
      <c r="BS28" s="423"/>
      <c r="BT28" s="423"/>
      <c r="BU28" s="424"/>
      <c r="BV28" s="422">
        <v>591723</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2">
      <c r="A29" s="186"/>
      <c r="B29" s="459"/>
      <c r="C29" s="460"/>
      <c r="D29" s="461"/>
      <c r="E29" s="400" t="s">
        <v>186</v>
      </c>
      <c r="F29" s="401"/>
      <c r="G29" s="401"/>
      <c r="H29" s="401"/>
      <c r="I29" s="401"/>
      <c r="J29" s="401"/>
      <c r="K29" s="402"/>
      <c r="L29" s="403">
        <v>8</v>
      </c>
      <c r="M29" s="404"/>
      <c r="N29" s="404"/>
      <c r="O29" s="404"/>
      <c r="P29" s="405"/>
      <c r="Q29" s="403">
        <v>2260</v>
      </c>
      <c r="R29" s="404"/>
      <c r="S29" s="404"/>
      <c r="T29" s="404"/>
      <c r="U29" s="404"/>
      <c r="V29" s="405"/>
      <c r="W29" s="470"/>
      <c r="X29" s="471"/>
      <c r="Y29" s="472"/>
      <c r="Z29" s="400" t="s">
        <v>187</v>
      </c>
      <c r="AA29" s="401"/>
      <c r="AB29" s="401"/>
      <c r="AC29" s="401"/>
      <c r="AD29" s="401"/>
      <c r="AE29" s="401"/>
      <c r="AF29" s="401"/>
      <c r="AG29" s="402"/>
      <c r="AH29" s="403">
        <v>84</v>
      </c>
      <c r="AI29" s="404"/>
      <c r="AJ29" s="404"/>
      <c r="AK29" s="404"/>
      <c r="AL29" s="405"/>
      <c r="AM29" s="403">
        <v>243180</v>
      </c>
      <c r="AN29" s="404"/>
      <c r="AO29" s="404"/>
      <c r="AP29" s="404"/>
      <c r="AQ29" s="404"/>
      <c r="AR29" s="405"/>
      <c r="AS29" s="403">
        <v>2895</v>
      </c>
      <c r="AT29" s="404"/>
      <c r="AU29" s="404"/>
      <c r="AV29" s="404"/>
      <c r="AW29" s="404"/>
      <c r="AX29" s="406"/>
      <c r="AY29" s="413"/>
      <c r="AZ29" s="414"/>
      <c r="BA29" s="414"/>
      <c r="BB29" s="415"/>
      <c r="BC29" s="407" t="s">
        <v>188</v>
      </c>
      <c r="BD29" s="408"/>
      <c r="BE29" s="408"/>
      <c r="BF29" s="408"/>
      <c r="BG29" s="408"/>
      <c r="BH29" s="408"/>
      <c r="BI29" s="408"/>
      <c r="BJ29" s="408"/>
      <c r="BK29" s="408"/>
      <c r="BL29" s="408"/>
      <c r="BM29" s="409"/>
      <c r="BN29" s="427">
        <v>660638</v>
      </c>
      <c r="BO29" s="428"/>
      <c r="BP29" s="428"/>
      <c r="BQ29" s="428"/>
      <c r="BR29" s="428"/>
      <c r="BS29" s="428"/>
      <c r="BT29" s="428"/>
      <c r="BU29" s="429"/>
      <c r="BV29" s="427">
        <v>659718</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5">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189</v>
      </c>
      <c r="X30" s="480"/>
      <c r="Y30" s="480"/>
      <c r="Z30" s="480"/>
      <c r="AA30" s="480"/>
      <c r="AB30" s="480"/>
      <c r="AC30" s="480"/>
      <c r="AD30" s="480"/>
      <c r="AE30" s="480"/>
      <c r="AF30" s="480"/>
      <c r="AG30" s="481"/>
      <c r="AH30" s="391">
        <v>98.3</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3974558</v>
      </c>
      <c r="BO30" s="431"/>
      <c r="BP30" s="431"/>
      <c r="BQ30" s="431"/>
      <c r="BR30" s="431"/>
      <c r="BS30" s="431"/>
      <c r="BT30" s="431"/>
      <c r="BU30" s="432"/>
      <c r="BV30" s="430">
        <v>4033373</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390" t="s">
        <v>196</v>
      </c>
      <c r="D33" s="390"/>
      <c r="E33" s="389" t="s">
        <v>197</v>
      </c>
      <c r="F33" s="389"/>
      <c r="G33" s="389"/>
      <c r="H33" s="389"/>
      <c r="I33" s="389"/>
      <c r="J33" s="389"/>
      <c r="K33" s="389"/>
      <c r="L33" s="389"/>
      <c r="M33" s="389"/>
      <c r="N33" s="389"/>
      <c r="O33" s="389"/>
      <c r="P33" s="389"/>
      <c r="Q33" s="389"/>
      <c r="R33" s="389"/>
      <c r="S33" s="389"/>
      <c r="T33" s="215"/>
      <c r="U33" s="390" t="s">
        <v>198</v>
      </c>
      <c r="V33" s="390"/>
      <c r="W33" s="389" t="s">
        <v>199</v>
      </c>
      <c r="X33" s="389"/>
      <c r="Y33" s="389"/>
      <c r="Z33" s="389"/>
      <c r="AA33" s="389"/>
      <c r="AB33" s="389"/>
      <c r="AC33" s="389"/>
      <c r="AD33" s="389"/>
      <c r="AE33" s="389"/>
      <c r="AF33" s="389"/>
      <c r="AG33" s="389"/>
      <c r="AH33" s="389"/>
      <c r="AI33" s="389"/>
      <c r="AJ33" s="389"/>
      <c r="AK33" s="389"/>
      <c r="AL33" s="215"/>
      <c r="AM33" s="390" t="s">
        <v>200</v>
      </c>
      <c r="AN33" s="390"/>
      <c r="AO33" s="389" t="s">
        <v>199</v>
      </c>
      <c r="AP33" s="389"/>
      <c r="AQ33" s="389"/>
      <c r="AR33" s="389"/>
      <c r="AS33" s="389"/>
      <c r="AT33" s="389"/>
      <c r="AU33" s="389"/>
      <c r="AV33" s="389"/>
      <c r="AW33" s="389"/>
      <c r="AX33" s="389"/>
      <c r="AY33" s="389"/>
      <c r="AZ33" s="389"/>
      <c r="BA33" s="389"/>
      <c r="BB33" s="389"/>
      <c r="BC33" s="389"/>
      <c r="BD33" s="216"/>
      <c r="BE33" s="389" t="s">
        <v>201</v>
      </c>
      <c r="BF33" s="389"/>
      <c r="BG33" s="389" t="s">
        <v>202</v>
      </c>
      <c r="BH33" s="389"/>
      <c r="BI33" s="389"/>
      <c r="BJ33" s="389"/>
      <c r="BK33" s="389"/>
      <c r="BL33" s="389"/>
      <c r="BM33" s="389"/>
      <c r="BN33" s="389"/>
      <c r="BO33" s="389"/>
      <c r="BP33" s="389"/>
      <c r="BQ33" s="389"/>
      <c r="BR33" s="389"/>
      <c r="BS33" s="389"/>
      <c r="BT33" s="389"/>
      <c r="BU33" s="389"/>
      <c r="BV33" s="216"/>
      <c r="BW33" s="390" t="s">
        <v>201</v>
      </c>
      <c r="BX33" s="390"/>
      <c r="BY33" s="389" t="s">
        <v>203</v>
      </c>
      <c r="BZ33" s="389"/>
      <c r="CA33" s="389"/>
      <c r="CB33" s="389"/>
      <c r="CC33" s="389"/>
      <c r="CD33" s="389"/>
      <c r="CE33" s="389"/>
      <c r="CF33" s="389"/>
      <c r="CG33" s="389"/>
      <c r="CH33" s="389"/>
      <c r="CI33" s="389"/>
      <c r="CJ33" s="389"/>
      <c r="CK33" s="389"/>
      <c r="CL33" s="389"/>
      <c r="CM33" s="389"/>
      <c r="CN33" s="215"/>
      <c r="CO33" s="390" t="s">
        <v>204</v>
      </c>
      <c r="CP33" s="390"/>
      <c r="CQ33" s="389" t="s">
        <v>205</v>
      </c>
      <c r="CR33" s="389"/>
      <c r="CS33" s="389"/>
      <c r="CT33" s="389"/>
      <c r="CU33" s="389"/>
      <c r="CV33" s="389"/>
      <c r="CW33" s="389"/>
      <c r="CX33" s="389"/>
      <c r="CY33" s="389"/>
      <c r="CZ33" s="389"/>
      <c r="DA33" s="389"/>
      <c r="DB33" s="389"/>
      <c r="DC33" s="389"/>
      <c r="DD33" s="389"/>
      <c r="DE33" s="389"/>
      <c r="DF33" s="215"/>
      <c r="DG33" s="388" t="s">
        <v>206</v>
      </c>
      <c r="DH33" s="388"/>
      <c r="DI33" s="217"/>
      <c r="DJ33" s="185"/>
      <c r="DK33" s="185"/>
      <c r="DL33" s="185"/>
      <c r="DM33" s="185"/>
      <c r="DN33" s="185"/>
      <c r="DO33" s="185"/>
    </row>
    <row r="34" spans="1:119" ht="32.25" customHeight="1" x14ac:dyDescent="0.2">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2</v>
      </c>
      <c r="V34" s="386"/>
      <c r="W34" s="385" t="str">
        <f>IF('各会計、関係団体の財政状況及び健全化判断比率'!B28="","",'各会計、関係団体の財政状況及び健全化判断比率'!B28)</f>
        <v>国民健康保険特別会計</v>
      </c>
      <c r="X34" s="385"/>
      <c r="Y34" s="385"/>
      <c r="Z34" s="385"/>
      <c r="AA34" s="385"/>
      <c r="AB34" s="385"/>
      <c r="AC34" s="385"/>
      <c r="AD34" s="385"/>
      <c r="AE34" s="385"/>
      <c r="AF34" s="385"/>
      <c r="AG34" s="385"/>
      <c r="AH34" s="385"/>
      <c r="AI34" s="385"/>
      <c r="AJ34" s="385"/>
      <c r="AK34" s="385"/>
      <c r="AL34" s="213"/>
      <c r="AM34" s="386">
        <f>IF(AO34="","",MAX(C34:D43,U34:V43)+1)</f>
        <v>6</v>
      </c>
      <c r="AN34" s="386"/>
      <c r="AO34" s="385" t="str">
        <f>IF('各会計、関係団体の財政状況及び健全化判断比率'!B32="","",'各会計、関係団体の財政状況及び健全化判断比率'!B32)</f>
        <v>水道事業会計</v>
      </c>
      <c r="AP34" s="385"/>
      <c r="AQ34" s="385"/>
      <c r="AR34" s="385"/>
      <c r="AS34" s="385"/>
      <c r="AT34" s="385"/>
      <c r="AU34" s="385"/>
      <c r="AV34" s="385"/>
      <c r="AW34" s="385"/>
      <c r="AX34" s="385"/>
      <c r="AY34" s="385"/>
      <c r="AZ34" s="385"/>
      <c r="BA34" s="385"/>
      <c r="BB34" s="385"/>
      <c r="BC34" s="385"/>
      <c r="BD34" s="213"/>
      <c r="BE34" s="386">
        <f>IF(BG34="","",MAX(C34:D43,U34:V43,AM34:AN43)+1)</f>
        <v>7</v>
      </c>
      <c r="BF34" s="386"/>
      <c r="BG34" s="385" t="str">
        <f>IF('各会計、関係団体の財政状況及び健全化判断比率'!B33="","",'各会計、関係団体の財政状況及び健全化判断比率'!B33)</f>
        <v>公共下水道事業特別会計</v>
      </c>
      <c r="BH34" s="385"/>
      <c r="BI34" s="385"/>
      <c r="BJ34" s="385"/>
      <c r="BK34" s="385"/>
      <c r="BL34" s="385"/>
      <c r="BM34" s="385"/>
      <c r="BN34" s="385"/>
      <c r="BO34" s="385"/>
      <c r="BP34" s="385"/>
      <c r="BQ34" s="385"/>
      <c r="BR34" s="385"/>
      <c r="BS34" s="385"/>
      <c r="BT34" s="385"/>
      <c r="BU34" s="385"/>
      <c r="BV34" s="213"/>
      <c r="BW34" s="386">
        <f>IF(BY34="","",MAX(C34:D43,U34:V43,AM34:AN43,BE34:BF43)+1)</f>
        <v>9</v>
      </c>
      <c r="BX34" s="386"/>
      <c r="BY34" s="385" t="str">
        <f>IF('各会計、関係団体の財政状況及び健全化判断比率'!B68="","",'各会計、関係団体の財政状況及び健全化判断比率'!B68)</f>
        <v>長崎県市町村総合事務組合（一般会計）</v>
      </c>
      <c r="BZ34" s="385"/>
      <c r="CA34" s="385"/>
      <c r="CB34" s="385"/>
      <c r="CC34" s="385"/>
      <c r="CD34" s="385"/>
      <c r="CE34" s="385"/>
      <c r="CF34" s="385"/>
      <c r="CG34" s="385"/>
      <c r="CH34" s="385"/>
      <c r="CI34" s="385"/>
      <c r="CJ34" s="385"/>
      <c r="CK34" s="385"/>
      <c r="CL34" s="385"/>
      <c r="CM34" s="385"/>
      <c r="CN34" s="213"/>
      <c r="CO34" s="386">
        <f>IF(CQ34="","",MAX(C34:D43,U34:V43,AM34:AN43,BE34:BF43,BW34:BX43)+1)</f>
        <v>17</v>
      </c>
      <c r="CP34" s="386"/>
      <c r="CQ34" s="385" t="str">
        <f>IF('各会計、関係団体の財政状況及び健全化判断比率'!BS7="","",'各会計、関係団体の財政状況及び健全化判断比率'!BS7)</f>
        <v>長崎県林業公社</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〇</v>
      </c>
      <c r="DH34" s="387"/>
      <c r="DI34" s="217"/>
      <c r="DJ34" s="185"/>
      <c r="DK34" s="185"/>
      <c r="DL34" s="185"/>
      <c r="DM34" s="185"/>
      <c r="DN34" s="185"/>
      <c r="DO34" s="185"/>
    </row>
    <row r="35" spans="1:119" ht="32.25" customHeight="1" x14ac:dyDescent="0.2">
      <c r="A35" s="186"/>
      <c r="B35" s="212"/>
      <c r="C35" s="386" t="str">
        <f>IF(E35="","",C34+1)</f>
        <v/>
      </c>
      <c r="D35" s="386"/>
      <c r="E35" s="385" t="str">
        <f>IF('各会計、関係団体の財政状況及び健全化判断比率'!B8="","",'各会計、関係団体の財政状況及び健全化判断比率'!B8)</f>
        <v/>
      </c>
      <c r="F35" s="385"/>
      <c r="G35" s="385"/>
      <c r="H35" s="385"/>
      <c r="I35" s="385"/>
      <c r="J35" s="385"/>
      <c r="K35" s="385"/>
      <c r="L35" s="385"/>
      <c r="M35" s="385"/>
      <c r="N35" s="385"/>
      <c r="O35" s="385"/>
      <c r="P35" s="385"/>
      <c r="Q35" s="385"/>
      <c r="R35" s="385"/>
      <c r="S35" s="385"/>
      <c r="T35" s="213"/>
      <c r="U35" s="386">
        <f>IF(W35="","",U34+1)</f>
        <v>3</v>
      </c>
      <c r="V35" s="386"/>
      <c r="W35" s="385" t="str">
        <f>IF('各会計、関係団体の財政状況及び健全化判断比率'!B29="","",'各会計、関係団体の財政状況及び健全化判断比率'!B29)</f>
        <v>国民健康保険診療所特別会計</v>
      </c>
      <c r="X35" s="385"/>
      <c r="Y35" s="385"/>
      <c r="Z35" s="385"/>
      <c r="AA35" s="385"/>
      <c r="AB35" s="385"/>
      <c r="AC35" s="385"/>
      <c r="AD35" s="385"/>
      <c r="AE35" s="385"/>
      <c r="AF35" s="385"/>
      <c r="AG35" s="385"/>
      <c r="AH35" s="385"/>
      <c r="AI35" s="385"/>
      <c r="AJ35" s="385"/>
      <c r="AK35" s="385"/>
      <c r="AL35" s="213"/>
      <c r="AM35" s="386" t="str">
        <f t="shared" ref="AM35:AM43" si="0">IF(AO35="","",AM34+1)</f>
        <v/>
      </c>
      <c r="AN35" s="386"/>
      <c r="AO35" s="385"/>
      <c r="AP35" s="385"/>
      <c r="AQ35" s="385"/>
      <c r="AR35" s="385"/>
      <c r="AS35" s="385"/>
      <c r="AT35" s="385"/>
      <c r="AU35" s="385"/>
      <c r="AV35" s="385"/>
      <c r="AW35" s="385"/>
      <c r="AX35" s="385"/>
      <c r="AY35" s="385"/>
      <c r="AZ35" s="385"/>
      <c r="BA35" s="385"/>
      <c r="BB35" s="385"/>
      <c r="BC35" s="385"/>
      <c r="BD35" s="213"/>
      <c r="BE35" s="386">
        <f t="shared" ref="BE35:BE43" si="1">IF(BG35="","",BE34+1)</f>
        <v>8</v>
      </c>
      <c r="BF35" s="386"/>
      <c r="BG35" s="385" t="str">
        <f>IF('各会計、関係団体の財政状況及び健全化判断比率'!B34="","",'各会計、関係団体の財政状況及び健全化判断比率'!B34)</f>
        <v>農業集落排水事業特別会計</v>
      </c>
      <c r="BH35" s="385"/>
      <c r="BI35" s="385"/>
      <c r="BJ35" s="385"/>
      <c r="BK35" s="385"/>
      <c r="BL35" s="385"/>
      <c r="BM35" s="385"/>
      <c r="BN35" s="385"/>
      <c r="BO35" s="385"/>
      <c r="BP35" s="385"/>
      <c r="BQ35" s="385"/>
      <c r="BR35" s="385"/>
      <c r="BS35" s="385"/>
      <c r="BT35" s="385"/>
      <c r="BU35" s="385"/>
      <c r="BV35" s="213"/>
      <c r="BW35" s="386">
        <f t="shared" ref="BW35:BW43" si="2">IF(BY35="","",BW34+1)</f>
        <v>10</v>
      </c>
      <c r="BX35" s="386"/>
      <c r="BY35" s="385" t="str">
        <f>IF('各会計、関係団体の財政状況及び健全化判断比率'!B69="","",'各会計、関係団体の財政状況及び健全化判断比率'!B69)</f>
        <v>長崎県市町村総合事務組合（市町村会館管理事業特別会計）</v>
      </c>
      <c r="BZ35" s="385"/>
      <c r="CA35" s="385"/>
      <c r="CB35" s="385"/>
      <c r="CC35" s="385"/>
      <c r="CD35" s="385"/>
      <c r="CE35" s="385"/>
      <c r="CF35" s="385"/>
      <c r="CG35" s="385"/>
      <c r="CH35" s="385"/>
      <c r="CI35" s="385"/>
      <c r="CJ35" s="385"/>
      <c r="CK35" s="385"/>
      <c r="CL35" s="385"/>
      <c r="CM35" s="385"/>
      <c r="CN35" s="213"/>
      <c r="CO35" s="386" t="str">
        <f t="shared" ref="CO35:CO43" si="3">IF(CQ35="","",CO34+1)</f>
        <v/>
      </c>
      <c r="CP35" s="386"/>
      <c r="CQ35" s="385" t="str">
        <f>IF('各会計、関係団体の財政状況及び健全化判断比率'!BS8="","",'各会計、関係団体の財政状況及び健全化判断比率'!BS8)</f>
        <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2">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f t="shared" ref="U36:U43" si="4">IF(W36="","",U35+1)</f>
        <v>4</v>
      </c>
      <c r="V36" s="386"/>
      <c r="W36" s="385" t="str">
        <f>IF('各会計、関係団体の財政状況及び健全化判断比率'!B30="","",'各会計、関係団体の財政状況及び健全化判断比率'!B30)</f>
        <v>介護保険特別会計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f t="shared" si="2"/>
        <v>11</v>
      </c>
      <c r="BX36" s="386"/>
      <c r="BY36" s="385" t="str">
        <f>IF('各会計、関係団体の財政状況及び健全化判断比率'!B70="","",'各会計、関係団体の財政状況及び健全化判断比率'!B70)</f>
        <v>長崎県市町村総合事務組合（市町村会館馬町別館管理事業特別会計）</v>
      </c>
      <c r="BZ36" s="385"/>
      <c r="CA36" s="385"/>
      <c r="CB36" s="385"/>
      <c r="CC36" s="385"/>
      <c r="CD36" s="385"/>
      <c r="CE36" s="385"/>
      <c r="CF36" s="385"/>
      <c r="CG36" s="385"/>
      <c r="CH36" s="385"/>
      <c r="CI36" s="385"/>
      <c r="CJ36" s="385"/>
      <c r="CK36" s="385"/>
      <c r="CL36" s="385"/>
      <c r="CM36" s="385"/>
      <c r="CN36" s="213"/>
      <c r="CO36" s="386" t="str">
        <f t="shared" si="3"/>
        <v/>
      </c>
      <c r="CP36" s="386"/>
      <c r="CQ36" s="385" t="str">
        <f>IF('各会計、関係団体の財政状況及び健全化判断比率'!BS9="","",'各会計、関係団体の財政状況及び健全化判断比率'!BS9)</f>
        <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2">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f t="shared" si="4"/>
        <v>5</v>
      </c>
      <c r="V37" s="386"/>
      <c r="W37" s="385" t="str">
        <f>IF('各会計、関係団体の財政状況及び健全化判断比率'!B31="","",'各会計、関係団体の財政状況及び健全化判断比率'!B31)</f>
        <v>後期高齢者医療特別会計</v>
      </c>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12</v>
      </c>
      <c r="BX37" s="386"/>
      <c r="BY37" s="385" t="str">
        <f>IF('各会計、関係団体の財政状況及び健全化判断比率'!B71="","",'各会計、関係団体の財政状況及び健全化判断比率'!B71)</f>
        <v>長崎県市町村総合事務組合（公平委員会特別会計）</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2">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13</v>
      </c>
      <c r="BX38" s="386"/>
      <c r="BY38" s="385" t="str">
        <f>IF('各会計、関係団体の財政状況及び健全化判断比率'!B72="","",'各会計、関係団体の財政状況及び健全化判断比率'!B72)</f>
        <v>長崎県市町村総合事務組合（行政不服審査会事業特別会計）</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2">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14</v>
      </c>
      <c r="BX39" s="386"/>
      <c r="BY39" s="385" t="str">
        <f>IF('各会計、関係団体の財政状況及び健全化判断比率'!B73="","",'各会計、関係団体の財政状況及び健全化判断比率'!B73)</f>
        <v>長崎県市町村総合事務組合（交通災害共済事業特別会計）</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2">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15</v>
      </c>
      <c r="BX40" s="386"/>
      <c r="BY40" s="385" t="str">
        <f>IF('各会計、関係団体の財政状況及び健全化判断比率'!B74="","",'各会計、関係団体の財政状況及び健全化判断比率'!B74)</f>
        <v>長崎県後期高齢者医療広域連合（普通会計）</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2">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f t="shared" si="2"/>
        <v>16</v>
      </c>
      <c r="BX41" s="386"/>
      <c r="BY41" s="385" t="str">
        <f>IF('各会計、関係団体の財政状況及び健全化判断比率'!B75="","",'各会計、関係団体の財政状況及び健全化判断比率'!B75)</f>
        <v>長崎県後期高齢者医療広域連合（後期高齢者医療事業会計）</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2">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t="str">
        <f t="shared" si="2"/>
        <v/>
      </c>
      <c r="BX42" s="386"/>
      <c r="BY42" s="385" t="str">
        <f>IF('各会計、関係団体の財政状況及び健全化判断比率'!B76="","",'各会計、関係団体の財政状況及び健全化判断比率'!B76)</f>
        <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2">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211</v>
      </c>
    </row>
    <row r="50" spans="5:5" x14ac:dyDescent="0.2">
      <c r="E50" s="187" t="s">
        <v>212</v>
      </c>
    </row>
    <row r="51" spans="5:5" x14ac:dyDescent="0.2">
      <c r="E51" s="187" t="s">
        <v>213</v>
      </c>
    </row>
    <row r="52" spans="5:5" x14ac:dyDescent="0.2">
      <c r="E52" s="187" t="s">
        <v>214</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89+IiOHEwP6pzj0YWGeZVb4wjb8Hnj8twLPoKH61idEq5WZYkPasyy1zagBSq2qlueH1VerTMLyKMU1oJQhbRA==" saltValue="k/BkdZsrrvtweOT4it4+r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22" zoomScale="60" zoomScaleNormal="60" zoomScaleSheetLayoutView="100" workbookViewId="0">
      <selection activeCell="C57" sqref="C57:J57"/>
    </sheetView>
  </sheetViews>
  <sheetFormatPr defaultColWidth="0" defaultRowHeight="12.9" customHeight="1" zeroHeight="1" x14ac:dyDescent="0.2"/>
  <cols>
    <col min="1" max="1" width="6.5546875" style="23" customWidth="1"/>
    <col min="2" max="2" width="11" style="23" customWidth="1"/>
    <col min="3" max="3" width="17" style="23" customWidth="1"/>
    <col min="4" max="5" width="16.554687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2">
      <c r="A34" s="22"/>
      <c r="B34" s="31"/>
      <c r="C34" s="1209" t="s">
        <v>570</v>
      </c>
      <c r="D34" s="1209"/>
      <c r="E34" s="1210"/>
      <c r="F34" s="32">
        <v>30.57</v>
      </c>
      <c r="G34" s="33">
        <v>28.88</v>
      </c>
      <c r="H34" s="33">
        <v>28.61</v>
      </c>
      <c r="I34" s="33">
        <v>29.56</v>
      </c>
      <c r="J34" s="34">
        <v>26.4</v>
      </c>
      <c r="K34" s="22"/>
      <c r="L34" s="22"/>
      <c r="M34" s="22"/>
      <c r="N34" s="22"/>
      <c r="O34" s="22"/>
      <c r="P34" s="22"/>
    </row>
    <row r="35" spans="1:16" ht="39" customHeight="1" x14ac:dyDescent="0.2">
      <c r="A35" s="22"/>
      <c r="B35" s="35"/>
      <c r="C35" s="1203" t="s">
        <v>571</v>
      </c>
      <c r="D35" s="1204"/>
      <c r="E35" s="1205"/>
      <c r="F35" s="36">
        <v>6.63</v>
      </c>
      <c r="G35" s="37">
        <v>8.4600000000000009</v>
      </c>
      <c r="H35" s="37">
        <v>6.13</v>
      </c>
      <c r="I35" s="37">
        <v>6.86</v>
      </c>
      <c r="J35" s="38">
        <v>6.74</v>
      </c>
      <c r="K35" s="22"/>
      <c r="L35" s="22"/>
      <c r="M35" s="22"/>
      <c r="N35" s="22"/>
      <c r="O35" s="22"/>
      <c r="P35" s="22"/>
    </row>
    <row r="36" spans="1:16" ht="39" customHeight="1" x14ac:dyDescent="0.2">
      <c r="A36" s="22"/>
      <c r="B36" s="35"/>
      <c r="C36" s="1203" t="s">
        <v>572</v>
      </c>
      <c r="D36" s="1204"/>
      <c r="E36" s="1205"/>
      <c r="F36" s="36">
        <v>1.21</v>
      </c>
      <c r="G36" s="37">
        <v>1.56</v>
      </c>
      <c r="H36" s="37">
        <v>2.0099999999999998</v>
      </c>
      <c r="I36" s="37">
        <v>2.66</v>
      </c>
      <c r="J36" s="38">
        <v>1.4</v>
      </c>
      <c r="K36" s="22"/>
      <c r="L36" s="22"/>
      <c r="M36" s="22"/>
      <c r="N36" s="22"/>
      <c r="O36" s="22"/>
      <c r="P36" s="22"/>
    </row>
    <row r="37" spans="1:16" ht="39" customHeight="1" x14ac:dyDescent="0.2">
      <c r="A37" s="22"/>
      <c r="B37" s="35"/>
      <c r="C37" s="1203" t="s">
        <v>573</v>
      </c>
      <c r="D37" s="1204"/>
      <c r="E37" s="1205"/>
      <c r="F37" s="36">
        <v>1.23</v>
      </c>
      <c r="G37" s="37">
        <v>1.73</v>
      </c>
      <c r="H37" s="37">
        <v>1.84</v>
      </c>
      <c r="I37" s="37">
        <v>1.85</v>
      </c>
      <c r="J37" s="38">
        <v>0.76</v>
      </c>
      <c r="K37" s="22"/>
      <c r="L37" s="22"/>
      <c r="M37" s="22"/>
      <c r="N37" s="22"/>
      <c r="O37" s="22"/>
      <c r="P37" s="22"/>
    </row>
    <row r="38" spans="1:16" ht="39" customHeight="1" x14ac:dyDescent="0.2">
      <c r="A38" s="22"/>
      <c r="B38" s="35"/>
      <c r="C38" s="1203" t="s">
        <v>574</v>
      </c>
      <c r="D38" s="1204"/>
      <c r="E38" s="1205"/>
      <c r="F38" s="36">
        <v>0.81</v>
      </c>
      <c r="G38" s="37">
        <v>0.99</v>
      </c>
      <c r="H38" s="37">
        <v>0.83</v>
      </c>
      <c r="I38" s="37">
        <v>0.96</v>
      </c>
      <c r="J38" s="38">
        <v>0.49</v>
      </c>
      <c r="K38" s="22"/>
      <c r="L38" s="22"/>
      <c r="M38" s="22"/>
      <c r="N38" s="22"/>
      <c r="O38" s="22"/>
      <c r="P38" s="22"/>
    </row>
    <row r="39" spans="1:16" ht="39" customHeight="1" x14ac:dyDescent="0.2">
      <c r="A39" s="22"/>
      <c r="B39" s="35"/>
      <c r="C39" s="1203" t="s">
        <v>575</v>
      </c>
      <c r="D39" s="1204"/>
      <c r="E39" s="1205"/>
      <c r="F39" s="36">
        <v>0.02</v>
      </c>
      <c r="G39" s="37">
        <v>0.04</v>
      </c>
      <c r="H39" s="37">
        <v>0.08</v>
      </c>
      <c r="I39" s="37">
        <v>7.0000000000000007E-2</v>
      </c>
      <c r="J39" s="38">
        <v>0.04</v>
      </c>
      <c r="K39" s="22"/>
      <c r="L39" s="22"/>
      <c r="M39" s="22"/>
      <c r="N39" s="22"/>
      <c r="O39" s="22"/>
      <c r="P39" s="22"/>
    </row>
    <row r="40" spans="1:16" ht="39" customHeight="1" x14ac:dyDescent="0.2">
      <c r="A40" s="22"/>
      <c r="B40" s="35"/>
      <c r="C40" s="1203" t="s">
        <v>576</v>
      </c>
      <c r="D40" s="1204"/>
      <c r="E40" s="1205"/>
      <c r="F40" s="36">
        <v>0.05</v>
      </c>
      <c r="G40" s="37">
        <v>0.02</v>
      </c>
      <c r="H40" s="37">
        <v>0.02</v>
      </c>
      <c r="I40" s="37">
        <v>0.04</v>
      </c>
      <c r="J40" s="38">
        <v>0.03</v>
      </c>
      <c r="K40" s="22"/>
      <c r="L40" s="22"/>
      <c r="M40" s="22"/>
      <c r="N40" s="22"/>
      <c r="O40" s="22"/>
      <c r="P40" s="22"/>
    </row>
    <row r="41" spans="1:16" ht="39" customHeight="1" x14ac:dyDescent="0.2">
      <c r="A41" s="22"/>
      <c r="B41" s="35"/>
      <c r="C41" s="1203" t="s">
        <v>577</v>
      </c>
      <c r="D41" s="1204"/>
      <c r="E41" s="1205"/>
      <c r="F41" s="36">
        <v>0.04</v>
      </c>
      <c r="G41" s="37">
        <v>0.04</v>
      </c>
      <c r="H41" s="37">
        <v>0.06</v>
      </c>
      <c r="I41" s="37">
        <v>0.06</v>
      </c>
      <c r="J41" s="38">
        <v>0.01</v>
      </c>
      <c r="K41" s="22"/>
      <c r="L41" s="22"/>
      <c r="M41" s="22"/>
      <c r="N41" s="22"/>
      <c r="O41" s="22"/>
      <c r="P41" s="22"/>
    </row>
    <row r="42" spans="1:16" ht="39" customHeight="1" x14ac:dyDescent="0.2">
      <c r="A42" s="22"/>
      <c r="B42" s="39"/>
      <c r="C42" s="1203" t="s">
        <v>578</v>
      </c>
      <c r="D42" s="1204"/>
      <c r="E42" s="1205"/>
      <c r="F42" s="36" t="s">
        <v>520</v>
      </c>
      <c r="G42" s="37" t="s">
        <v>520</v>
      </c>
      <c r="H42" s="37" t="s">
        <v>520</v>
      </c>
      <c r="I42" s="37" t="s">
        <v>520</v>
      </c>
      <c r="J42" s="38" t="s">
        <v>520</v>
      </c>
      <c r="K42" s="22"/>
      <c r="L42" s="22"/>
      <c r="M42" s="22"/>
      <c r="N42" s="22"/>
      <c r="O42" s="22"/>
      <c r="P42" s="22"/>
    </row>
    <row r="43" spans="1:16" ht="39" customHeight="1" thickBot="1" x14ac:dyDescent="0.25">
      <c r="A43" s="22"/>
      <c r="B43" s="40"/>
      <c r="C43" s="1206" t="s">
        <v>579</v>
      </c>
      <c r="D43" s="1207"/>
      <c r="E43" s="1208"/>
      <c r="F43" s="41" t="s">
        <v>520</v>
      </c>
      <c r="G43" s="42" t="s">
        <v>520</v>
      </c>
      <c r="H43" s="42" t="s">
        <v>520</v>
      </c>
      <c r="I43" s="42" t="s">
        <v>520</v>
      </c>
      <c r="J43" s="43" t="s">
        <v>520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5uEzSifVlMefKr9+psAIJFVbeenxWx2+9Oip1TJY9NV41qxEGCcpBeXRB6aWezI/PbDVIWS2REKTZBbQwCKsig==" saltValue="t2R9Xf+FnPKvpPMOQjmnj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49" zoomScale="70" zoomScaleNormal="70" zoomScaleSheetLayoutView="55" workbookViewId="0">
      <selection activeCell="R60" sqref="R60"/>
    </sheetView>
  </sheetViews>
  <sheetFormatPr defaultColWidth="0" defaultRowHeight="12.6" customHeight="1" zeroHeight="1" x14ac:dyDescent="0.2"/>
  <cols>
    <col min="1" max="1" width="6.554687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2">
      <c r="A45" s="48"/>
      <c r="B45" s="1229" t="s">
        <v>11</v>
      </c>
      <c r="C45" s="1230"/>
      <c r="D45" s="58"/>
      <c r="E45" s="1235" t="s">
        <v>12</v>
      </c>
      <c r="F45" s="1235"/>
      <c r="G45" s="1235"/>
      <c r="H45" s="1235"/>
      <c r="I45" s="1235"/>
      <c r="J45" s="1236"/>
      <c r="K45" s="59">
        <v>462</v>
      </c>
      <c r="L45" s="60">
        <v>470</v>
      </c>
      <c r="M45" s="60">
        <v>504</v>
      </c>
      <c r="N45" s="60">
        <v>519</v>
      </c>
      <c r="O45" s="61">
        <v>493</v>
      </c>
      <c r="P45" s="48"/>
      <c r="Q45" s="48"/>
      <c r="R45" s="48"/>
      <c r="S45" s="48"/>
      <c r="T45" s="48"/>
      <c r="U45" s="48"/>
    </row>
    <row r="46" spans="1:21" ht="30.75" customHeight="1" x14ac:dyDescent="0.2">
      <c r="A46" s="48"/>
      <c r="B46" s="1231"/>
      <c r="C46" s="1232"/>
      <c r="D46" s="62"/>
      <c r="E46" s="1213" t="s">
        <v>13</v>
      </c>
      <c r="F46" s="1213"/>
      <c r="G46" s="1213"/>
      <c r="H46" s="1213"/>
      <c r="I46" s="1213"/>
      <c r="J46" s="1214"/>
      <c r="K46" s="63" t="s">
        <v>520</v>
      </c>
      <c r="L46" s="64" t="s">
        <v>520</v>
      </c>
      <c r="M46" s="64" t="s">
        <v>520</v>
      </c>
      <c r="N46" s="64" t="s">
        <v>520</v>
      </c>
      <c r="O46" s="65" t="s">
        <v>520</v>
      </c>
      <c r="P46" s="48"/>
      <c r="Q46" s="48"/>
      <c r="R46" s="48"/>
      <c r="S46" s="48"/>
      <c r="T46" s="48"/>
      <c r="U46" s="48"/>
    </row>
    <row r="47" spans="1:21" ht="30.75" customHeight="1" x14ac:dyDescent="0.2">
      <c r="A47" s="48"/>
      <c r="B47" s="1231"/>
      <c r="C47" s="1232"/>
      <c r="D47" s="62"/>
      <c r="E47" s="1213" t="s">
        <v>14</v>
      </c>
      <c r="F47" s="1213"/>
      <c r="G47" s="1213"/>
      <c r="H47" s="1213"/>
      <c r="I47" s="1213"/>
      <c r="J47" s="1214"/>
      <c r="K47" s="63" t="s">
        <v>520</v>
      </c>
      <c r="L47" s="64" t="s">
        <v>520</v>
      </c>
      <c r="M47" s="64" t="s">
        <v>520</v>
      </c>
      <c r="N47" s="64" t="s">
        <v>520</v>
      </c>
      <c r="O47" s="65" t="s">
        <v>520</v>
      </c>
      <c r="P47" s="48"/>
      <c r="Q47" s="48"/>
      <c r="R47" s="48"/>
      <c r="S47" s="48"/>
      <c r="T47" s="48"/>
      <c r="U47" s="48"/>
    </row>
    <row r="48" spans="1:21" ht="30.75" customHeight="1" x14ac:dyDescent="0.2">
      <c r="A48" s="48"/>
      <c r="B48" s="1231"/>
      <c r="C48" s="1232"/>
      <c r="D48" s="62"/>
      <c r="E48" s="1213" t="s">
        <v>15</v>
      </c>
      <c r="F48" s="1213"/>
      <c r="G48" s="1213"/>
      <c r="H48" s="1213"/>
      <c r="I48" s="1213"/>
      <c r="J48" s="1214"/>
      <c r="K48" s="63">
        <v>290</v>
      </c>
      <c r="L48" s="64">
        <v>289</v>
      </c>
      <c r="M48" s="64">
        <v>281</v>
      </c>
      <c r="N48" s="64">
        <v>272</v>
      </c>
      <c r="O48" s="65">
        <v>289</v>
      </c>
      <c r="P48" s="48"/>
      <c r="Q48" s="48"/>
      <c r="R48" s="48"/>
      <c r="S48" s="48"/>
      <c r="T48" s="48"/>
      <c r="U48" s="48"/>
    </row>
    <row r="49" spans="1:21" ht="30.75" customHeight="1" x14ac:dyDescent="0.2">
      <c r="A49" s="48"/>
      <c r="B49" s="1231"/>
      <c r="C49" s="1232"/>
      <c r="D49" s="62"/>
      <c r="E49" s="1213" t="s">
        <v>16</v>
      </c>
      <c r="F49" s="1213"/>
      <c r="G49" s="1213"/>
      <c r="H49" s="1213"/>
      <c r="I49" s="1213"/>
      <c r="J49" s="1214"/>
      <c r="K49" s="63" t="s">
        <v>520</v>
      </c>
      <c r="L49" s="64" t="s">
        <v>520</v>
      </c>
      <c r="M49" s="64" t="s">
        <v>520</v>
      </c>
      <c r="N49" s="64" t="s">
        <v>520</v>
      </c>
      <c r="O49" s="65" t="s">
        <v>520</v>
      </c>
      <c r="P49" s="48"/>
      <c r="Q49" s="48"/>
      <c r="R49" s="48"/>
      <c r="S49" s="48"/>
      <c r="T49" s="48"/>
      <c r="U49" s="48"/>
    </row>
    <row r="50" spans="1:21" ht="30.75" customHeight="1" x14ac:dyDescent="0.2">
      <c r="A50" s="48"/>
      <c r="B50" s="1231"/>
      <c r="C50" s="1232"/>
      <c r="D50" s="62"/>
      <c r="E50" s="1213" t="s">
        <v>17</v>
      </c>
      <c r="F50" s="1213"/>
      <c r="G50" s="1213"/>
      <c r="H50" s="1213"/>
      <c r="I50" s="1213"/>
      <c r="J50" s="1214"/>
      <c r="K50" s="63" t="s">
        <v>520</v>
      </c>
      <c r="L50" s="64" t="s">
        <v>520</v>
      </c>
      <c r="M50" s="64" t="s">
        <v>520</v>
      </c>
      <c r="N50" s="64" t="s">
        <v>520</v>
      </c>
      <c r="O50" s="65" t="s">
        <v>520</v>
      </c>
      <c r="P50" s="48"/>
      <c r="Q50" s="48"/>
      <c r="R50" s="48"/>
      <c r="S50" s="48"/>
      <c r="T50" s="48"/>
      <c r="U50" s="48"/>
    </row>
    <row r="51" spans="1:21" ht="30.75" customHeight="1" x14ac:dyDescent="0.2">
      <c r="A51" s="48"/>
      <c r="B51" s="1233"/>
      <c r="C51" s="1234"/>
      <c r="D51" s="66"/>
      <c r="E51" s="1213" t="s">
        <v>18</v>
      </c>
      <c r="F51" s="1213"/>
      <c r="G51" s="1213"/>
      <c r="H51" s="1213"/>
      <c r="I51" s="1213"/>
      <c r="J51" s="1214"/>
      <c r="K51" s="63" t="s">
        <v>520</v>
      </c>
      <c r="L51" s="64" t="s">
        <v>520</v>
      </c>
      <c r="M51" s="64">
        <v>0</v>
      </c>
      <c r="N51" s="64" t="s">
        <v>520</v>
      </c>
      <c r="O51" s="65" t="s">
        <v>520</v>
      </c>
      <c r="P51" s="48"/>
      <c r="Q51" s="48"/>
      <c r="R51" s="48"/>
      <c r="S51" s="48"/>
      <c r="T51" s="48"/>
      <c r="U51" s="48"/>
    </row>
    <row r="52" spans="1:21" ht="30.75" customHeight="1" x14ac:dyDescent="0.2">
      <c r="A52" s="48"/>
      <c r="B52" s="1211" t="s">
        <v>19</v>
      </c>
      <c r="C52" s="1212"/>
      <c r="D52" s="66"/>
      <c r="E52" s="1213" t="s">
        <v>20</v>
      </c>
      <c r="F52" s="1213"/>
      <c r="G52" s="1213"/>
      <c r="H52" s="1213"/>
      <c r="I52" s="1213"/>
      <c r="J52" s="1214"/>
      <c r="K52" s="63">
        <v>604</v>
      </c>
      <c r="L52" s="64">
        <v>537</v>
      </c>
      <c r="M52" s="64">
        <v>531</v>
      </c>
      <c r="N52" s="64">
        <v>524</v>
      </c>
      <c r="O52" s="65">
        <v>530</v>
      </c>
      <c r="P52" s="48"/>
      <c r="Q52" s="48"/>
      <c r="R52" s="48"/>
      <c r="S52" s="48"/>
      <c r="T52" s="48"/>
      <c r="U52" s="48"/>
    </row>
    <row r="53" spans="1:21" ht="30.75" customHeight="1" thickBot="1" x14ac:dyDescent="0.25">
      <c r="A53" s="48"/>
      <c r="B53" s="1215" t="s">
        <v>21</v>
      </c>
      <c r="C53" s="1216"/>
      <c r="D53" s="67"/>
      <c r="E53" s="1217" t="s">
        <v>22</v>
      </c>
      <c r="F53" s="1217"/>
      <c r="G53" s="1217"/>
      <c r="H53" s="1217"/>
      <c r="I53" s="1217"/>
      <c r="J53" s="1218"/>
      <c r="K53" s="68">
        <v>148</v>
      </c>
      <c r="L53" s="69">
        <v>222</v>
      </c>
      <c r="M53" s="69">
        <v>254</v>
      </c>
      <c r="N53" s="69">
        <v>267</v>
      </c>
      <c r="O53" s="70">
        <v>252</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2</v>
      </c>
      <c r="K56" s="79" t="s">
        <v>580</v>
      </c>
      <c r="L56" s="80" t="s">
        <v>581</v>
      </c>
      <c r="M56" s="80" t="s">
        <v>582</v>
      </c>
      <c r="N56" s="80" t="s">
        <v>583</v>
      </c>
      <c r="O56" s="81" t="s">
        <v>584</v>
      </c>
      <c r="P56" s="48"/>
      <c r="Q56" s="48"/>
      <c r="R56" s="48"/>
      <c r="S56" s="48"/>
      <c r="T56" s="48"/>
      <c r="U56" s="48"/>
    </row>
    <row r="57" spans="1:21" ht="31.5" customHeight="1" x14ac:dyDescent="0.2">
      <c r="B57" s="1219" t="s">
        <v>25</v>
      </c>
      <c r="C57" s="1220"/>
      <c r="D57" s="1223" t="s">
        <v>26</v>
      </c>
      <c r="E57" s="1224"/>
      <c r="F57" s="1224"/>
      <c r="G57" s="1224"/>
      <c r="H57" s="1224"/>
      <c r="I57" s="1224"/>
      <c r="J57" s="1225"/>
      <c r="K57" s="82" t="s">
        <v>520</v>
      </c>
      <c r="L57" s="83" t="s">
        <v>520</v>
      </c>
      <c r="M57" s="83" t="s">
        <v>520</v>
      </c>
      <c r="N57" s="83" t="s">
        <v>520</v>
      </c>
      <c r="O57" s="84" t="s">
        <v>520</v>
      </c>
    </row>
    <row r="58" spans="1:21" ht="31.5" customHeight="1" thickBot="1" x14ac:dyDescent="0.25">
      <c r="B58" s="1221"/>
      <c r="C58" s="1222"/>
      <c r="D58" s="1226" t="s">
        <v>27</v>
      </c>
      <c r="E58" s="1227"/>
      <c r="F58" s="1227"/>
      <c r="G58" s="1227"/>
      <c r="H58" s="1227"/>
      <c r="I58" s="1227"/>
      <c r="J58" s="1228"/>
      <c r="K58" s="85" t="s">
        <v>520</v>
      </c>
      <c r="L58" s="86" t="s">
        <v>520</v>
      </c>
      <c r="M58" s="86" t="s">
        <v>520</v>
      </c>
      <c r="N58" s="86" t="s">
        <v>520</v>
      </c>
      <c r="O58" s="87" t="s">
        <v>520</v>
      </c>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2fdFSlmgRvsR6LxNgiF6uQOHlZ726jUtMvWWi/yxDwENzu4dcPTM1q6n2aeiZb4tPQjDefmcoalC+7NlldJXkQ==" saltValue="3ttAU4p+hpHfTrOaxIQxK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50" zoomScaleNormal="50" zoomScaleSheetLayoutView="100" workbookViewId="0">
      <selection activeCell="C57" sqref="C57:J57"/>
    </sheetView>
  </sheetViews>
  <sheetFormatPr defaultColWidth="0" defaultRowHeight="13.5" customHeight="1" zeroHeight="1" x14ac:dyDescent="0.2"/>
  <cols>
    <col min="1" max="1" width="6.5546875" style="92" customWidth="1"/>
    <col min="2" max="3" width="12.5546875" style="92" customWidth="1"/>
    <col min="4" max="4" width="11.5546875" style="92" customWidth="1"/>
    <col min="5" max="8" width="10.44140625" style="92" customWidth="1"/>
    <col min="9" max="13" width="16.44140625" style="92" customWidth="1"/>
    <col min="14" max="19" width="12.554687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25">
      <c r="B40" s="94" t="s">
        <v>10</v>
      </c>
      <c r="C40" s="95"/>
      <c r="D40" s="95"/>
      <c r="E40" s="96"/>
      <c r="F40" s="96"/>
      <c r="G40" s="96"/>
      <c r="H40" s="97" t="s">
        <v>2</v>
      </c>
      <c r="I40" s="98" t="s">
        <v>562</v>
      </c>
      <c r="J40" s="99" t="s">
        <v>563</v>
      </c>
      <c r="K40" s="99" t="s">
        <v>564</v>
      </c>
      <c r="L40" s="99" t="s">
        <v>565</v>
      </c>
      <c r="M40" s="100" t="s">
        <v>566</v>
      </c>
    </row>
    <row r="41" spans="2:13" ht="27.75" customHeight="1" x14ac:dyDescent="0.2">
      <c r="B41" s="1249" t="s">
        <v>30</v>
      </c>
      <c r="C41" s="1250"/>
      <c r="D41" s="101"/>
      <c r="E41" s="1251" t="s">
        <v>31</v>
      </c>
      <c r="F41" s="1251"/>
      <c r="G41" s="1251"/>
      <c r="H41" s="1252"/>
      <c r="I41" s="102">
        <v>4529</v>
      </c>
      <c r="J41" s="103">
        <v>4591</v>
      </c>
      <c r="K41" s="103">
        <v>4876</v>
      </c>
      <c r="L41" s="103">
        <v>4435</v>
      </c>
      <c r="M41" s="104">
        <v>4262</v>
      </c>
    </row>
    <row r="42" spans="2:13" ht="27.75" customHeight="1" x14ac:dyDescent="0.2">
      <c r="B42" s="1239"/>
      <c r="C42" s="1240"/>
      <c r="D42" s="105"/>
      <c r="E42" s="1243" t="s">
        <v>32</v>
      </c>
      <c r="F42" s="1243"/>
      <c r="G42" s="1243"/>
      <c r="H42" s="1244"/>
      <c r="I42" s="106" t="s">
        <v>520</v>
      </c>
      <c r="J42" s="107" t="s">
        <v>520</v>
      </c>
      <c r="K42" s="107" t="s">
        <v>520</v>
      </c>
      <c r="L42" s="107" t="s">
        <v>520</v>
      </c>
      <c r="M42" s="108" t="s">
        <v>520</v>
      </c>
    </row>
    <row r="43" spans="2:13" ht="27.75" customHeight="1" x14ac:dyDescent="0.2">
      <c r="B43" s="1239"/>
      <c r="C43" s="1240"/>
      <c r="D43" s="105"/>
      <c r="E43" s="1243" t="s">
        <v>33</v>
      </c>
      <c r="F43" s="1243"/>
      <c r="G43" s="1243"/>
      <c r="H43" s="1244"/>
      <c r="I43" s="106">
        <v>3848</v>
      </c>
      <c r="J43" s="107">
        <v>3661</v>
      </c>
      <c r="K43" s="107">
        <v>3536</v>
      </c>
      <c r="L43" s="107">
        <v>3285</v>
      </c>
      <c r="M43" s="108">
        <v>3171</v>
      </c>
    </row>
    <row r="44" spans="2:13" ht="27.75" customHeight="1" x14ac:dyDescent="0.2">
      <c r="B44" s="1239"/>
      <c r="C44" s="1240"/>
      <c r="D44" s="105"/>
      <c r="E44" s="1243" t="s">
        <v>34</v>
      </c>
      <c r="F44" s="1243"/>
      <c r="G44" s="1243"/>
      <c r="H44" s="1244"/>
      <c r="I44" s="106" t="s">
        <v>520</v>
      </c>
      <c r="J44" s="107" t="s">
        <v>520</v>
      </c>
      <c r="K44" s="107" t="s">
        <v>520</v>
      </c>
      <c r="L44" s="107" t="s">
        <v>520</v>
      </c>
      <c r="M44" s="108" t="s">
        <v>520</v>
      </c>
    </row>
    <row r="45" spans="2:13" ht="27.75" customHeight="1" x14ac:dyDescent="0.2">
      <c r="B45" s="1239"/>
      <c r="C45" s="1240"/>
      <c r="D45" s="105"/>
      <c r="E45" s="1243" t="s">
        <v>35</v>
      </c>
      <c r="F45" s="1243"/>
      <c r="G45" s="1243"/>
      <c r="H45" s="1244"/>
      <c r="I45" s="106">
        <v>806</v>
      </c>
      <c r="J45" s="107">
        <v>725</v>
      </c>
      <c r="K45" s="107">
        <v>727</v>
      </c>
      <c r="L45" s="107">
        <v>690</v>
      </c>
      <c r="M45" s="108">
        <v>696</v>
      </c>
    </row>
    <row r="46" spans="2:13" ht="27.75" customHeight="1" x14ac:dyDescent="0.2">
      <c r="B46" s="1239"/>
      <c r="C46" s="1240"/>
      <c r="D46" s="109"/>
      <c r="E46" s="1243" t="s">
        <v>36</v>
      </c>
      <c r="F46" s="1243"/>
      <c r="G46" s="1243"/>
      <c r="H46" s="1244"/>
      <c r="I46" s="106">
        <v>5</v>
      </c>
      <c r="J46" s="107">
        <v>5</v>
      </c>
      <c r="K46" s="107">
        <v>4</v>
      </c>
      <c r="L46" s="107">
        <v>4</v>
      </c>
      <c r="M46" s="108">
        <v>4</v>
      </c>
    </row>
    <row r="47" spans="2:13" ht="27.75" customHeight="1" x14ac:dyDescent="0.2">
      <c r="B47" s="1239"/>
      <c r="C47" s="1240"/>
      <c r="D47" s="110"/>
      <c r="E47" s="1253" t="s">
        <v>37</v>
      </c>
      <c r="F47" s="1254"/>
      <c r="G47" s="1254"/>
      <c r="H47" s="1255"/>
      <c r="I47" s="106" t="s">
        <v>520</v>
      </c>
      <c r="J47" s="107" t="s">
        <v>520</v>
      </c>
      <c r="K47" s="107" t="s">
        <v>520</v>
      </c>
      <c r="L47" s="107" t="s">
        <v>520</v>
      </c>
      <c r="M47" s="108" t="s">
        <v>520</v>
      </c>
    </row>
    <row r="48" spans="2:13" ht="27.75" customHeight="1" x14ac:dyDescent="0.2">
      <c r="B48" s="1239"/>
      <c r="C48" s="1240"/>
      <c r="D48" s="105"/>
      <c r="E48" s="1243" t="s">
        <v>38</v>
      </c>
      <c r="F48" s="1243"/>
      <c r="G48" s="1243"/>
      <c r="H48" s="1244"/>
      <c r="I48" s="106" t="s">
        <v>520</v>
      </c>
      <c r="J48" s="107" t="s">
        <v>520</v>
      </c>
      <c r="K48" s="107" t="s">
        <v>520</v>
      </c>
      <c r="L48" s="107" t="s">
        <v>520</v>
      </c>
      <c r="M48" s="108" t="s">
        <v>520</v>
      </c>
    </row>
    <row r="49" spans="2:13" ht="27.75" customHeight="1" x14ac:dyDescent="0.2">
      <c r="B49" s="1241"/>
      <c r="C49" s="1242"/>
      <c r="D49" s="105"/>
      <c r="E49" s="1243" t="s">
        <v>39</v>
      </c>
      <c r="F49" s="1243"/>
      <c r="G49" s="1243"/>
      <c r="H49" s="1244"/>
      <c r="I49" s="106" t="s">
        <v>520</v>
      </c>
      <c r="J49" s="107" t="s">
        <v>520</v>
      </c>
      <c r="K49" s="107" t="s">
        <v>520</v>
      </c>
      <c r="L49" s="107" t="s">
        <v>520</v>
      </c>
      <c r="M49" s="108" t="s">
        <v>520</v>
      </c>
    </row>
    <row r="50" spans="2:13" ht="27.75" customHeight="1" x14ac:dyDescent="0.2">
      <c r="B50" s="1237" t="s">
        <v>40</v>
      </c>
      <c r="C50" s="1238"/>
      <c r="D50" s="111"/>
      <c r="E50" s="1243" t="s">
        <v>41</v>
      </c>
      <c r="F50" s="1243"/>
      <c r="G50" s="1243"/>
      <c r="H50" s="1244"/>
      <c r="I50" s="106">
        <v>5689</v>
      </c>
      <c r="J50" s="107">
        <v>5903</v>
      </c>
      <c r="K50" s="107">
        <v>6174</v>
      </c>
      <c r="L50" s="107">
        <v>5840</v>
      </c>
      <c r="M50" s="108">
        <v>5835</v>
      </c>
    </row>
    <row r="51" spans="2:13" ht="27.75" customHeight="1" x14ac:dyDescent="0.2">
      <c r="B51" s="1239"/>
      <c r="C51" s="1240"/>
      <c r="D51" s="105"/>
      <c r="E51" s="1243" t="s">
        <v>42</v>
      </c>
      <c r="F51" s="1243"/>
      <c r="G51" s="1243"/>
      <c r="H51" s="1244"/>
      <c r="I51" s="106">
        <v>198</v>
      </c>
      <c r="J51" s="107">
        <v>175</v>
      </c>
      <c r="K51" s="107">
        <v>148</v>
      </c>
      <c r="L51" s="107">
        <v>154</v>
      </c>
      <c r="M51" s="108">
        <v>138</v>
      </c>
    </row>
    <row r="52" spans="2:13" ht="27.75" customHeight="1" x14ac:dyDescent="0.2">
      <c r="B52" s="1241"/>
      <c r="C52" s="1242"/>
      <c r="D52" s="105"/>
      <c r="E52" s="1243" t="s">
        <v>43</v>
      </c>
      <c r="F52" s="1243"/>
      <c r="G52" s="1243"/>
      <c r="H52" s="1244"/>
      <c r="I52" s="106">
        <v>5874</v>
      </c>
      <c r="J52" s="107">
        <v>5971</v>
      </c>
      <c r="K52" s="107">
        <v>5827</v>
      </c>
      <c r="L52" s="107">
        <v>5036</v>
      </c>
      <c r="M52" s="108">
        <v>4771</v>
      </c>
    </row>
    <row r="53" spans="2:13" ht="27.75" customHeight="1" thickBot="1" x14ac:dyDescent="0.25">
      <c r="B53" s="1245" t="s">
        <v>44</v>
      </c>
      <c r="C53" s="1246"/>
      <c r="D53" s="112"/>
      <c r="E53" s="1247" t="s">
        <v>45</v>
      </c>
      <c r="F53" s="1247"/>
      <c r="G53" s="1247"/>
      <c r="H53" s="1248"/>
      <c r="I53" s="113">
        <v>-2573</v>
      </c>
      <c r="J53" s="114">
        <v>-3068</v>
      </c>
      <c r="K53" s="114">
        <v>-3006</v>
      </c>
      <c r="L53" s="114">
        <v>-2615</v>
      </c>
      <c r="M53" s="115">
        <v>-2611</v>
      </c>
    </row>
    <row r="54" spans="2:13" ht="27.75" customHeight="1" x14ac:dyDescent="0.2">
      <c r="B54" s="116" t="s">
        <v>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Xj8AoGtZM1gfa2Ox+TIqWpb82h4e32lgZ3rZlOlCPF3pkuVpVlX1ftcSTU/+jZ3kpG8T4aEwYZJh5oBH6PPIYg==" saltValue="NWHXtj5ptzvVYOI03nVST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election activeCell="H63" sqref="H63"/>
    </sheetView>
  </sheetViews>
  <sheetFormatPr defaultColWidth="0" defaultRowHeight="0" customHeight="1" zeroHeight="1" x14ac:dyDescent="0.2"/>
  <cols>
    <col min="1" max="1" width="8.33203125" style="1" customWidth="1"/>
    <col min="2" max="2" width="16.44140625" style="1" customWidth="1"/>
    <col min="3" max="5" width="26.33203125" style="1" customWidth="1"/>
    <col min="6" max="8" width="24.3320312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47</v>
      </c>
    </row>
    <row r="54" spans="2:8" ht="29.25" customHeight="1" thickBot="1" x14ac:dyDescent="0.3">
      <c r="B54" s="121" t="s">
        <v>1</v>
      </c>
      <c r="C54" s="122"/>
      <c r="D54" s="122"/>
      <c r="E54" s="123" t="s">
        <v>2</v>
      </c>
      <c r="F54" s="124" t="s">
        <v>564</v>
      </c>
      <c r="G54" s="124" t="s">
        <v>565</v>
      </c>
      <c r="H54" s="125" t="s">
        <v>566</v>
      </c>
    </row>
    <row r="55" spans="2:8" ht="52.5" customHeight="1" x14ac:dyDescent="0.2">
      <c r="B55" s="126"/>
      <c r="C55" s="1264" t="s">
        <v>48</v>
      </c>
      <c r="D55" s="1264"/>
      <c r="E55" s="1265"/>
      <c r="F55" s="127">
        <v>724</v>
      </c>
      <c r="G55" s="127">
        <v>592</v>
      </c>
      <c r="H55" s="128">
        <v>590</v>
      </c>
    </row>
    <row r="56" spans="2:8" ht="52.5" customHeight="1" x14ac:dyDescent="0.2">
      <c r="B56" s="129"/>
      <c r="C56" s="1266" t="s">
        <v>49</v>
      </c>
      <c r="D56" s="1266"/>
      <c r="E56" s="1267"/>
      <c r="F56" s="130">
        <v>894</v>
      </c>
      <c r="G56" s="130">
        <v>660</v>
      </c>
      <c r="H56" s="131">
        <v>661</v>
      </c>
    </row>
    <row r="57" spans="2:8" ht="53.25" customHeight="1" x14ac:dyDescent="0.2">
      <c r="B57" s="129"/>
      <c r="C57" s="1268" t="s">
        <v>50</v>
      </c>
      <c r="D57" s="1268"/>
      <c r="E57" s="1269"/>
      <c r="F57" s="132">
        <v>4073</v>
      </c>
      <c r="G57" s="132">
        <v>4033</v>
      </c>
      <c r="H57" s="133">
        <v>3975</v>
      </c>
    </row>
    <row r="58" spans="2:8" ht="45.75" customHeight="1" x14ac:dyDescent="0.2">
      <c r="B58" s="134"/>
      <c r="C58" s="1256" t="s">
        <v>598</v>
      </c>
      <c r="D58" s="1257"/>
      <c r="E58" s="1258"/>
      <c r="F58" s="135">
        <v>2920</v>
      </c>
      <c r="G58" s="135">
        <v>2924</v>
      </c>
      <c r="H58" s="136">
        <v>2777</v>
      </c>
    </row>
    <row r="59" spans="2:8" ht="45.75" customHeight="1" x14ac:dyDescent="0.2">
      <c r="B59" s="134"/>
      <c r="C59" s="1256" t="s">
        <v>599</v>
      </c>
      <c r="D59" s="1257"/>
      <c r="E59" s="1258"/>
      <c r="F59" s="135">
        <v>576</v>
      </c>
      <c r="G59" s="135">
        <v>537</v>
      </c>
      <c r="H59" s="136">
        <v>558</v>
      </c>
    </row>
    <row r="60" spans="2:8" ht="45.75" customHeight="1" x14ac:dyDescent="0.2">
      <c r="B60" s="134"/>
      <c r="C60" s="1256" t="s">
        <v>600</v>
      </c>
      <c r="D60" s="1257"/>
      <c r="E60" s="1258"/>
      <c r="F60" s="135">
        <v>139</v>
      </c>
      <c r="G60" s="135">
        <v>139</v>
      </c>
      <c r="H60" s="136">
        <v>209</v>
      </c>
    </row>
    <row r="61" spans="2:8" ht="45.75" customHeight="1" x14ac:dyDescent="0.2">
      <c r="B61" s="134"/>
      <c r="C61" s="1256" t="s">
        <v>601</v>
      </c>
      <c r="D61" s="1257"/>
      <c r="E61" s="1258"/>
      <c r="F61" s="135">
        <v>187</v>
      </c>
      <c r="G61" s="135">
        <v>187</v>
      </c>
      <c r="H61" s="136">
        <v>187</v>
      </c>
    </row>
    <row r="62" spans="2:8" ht="45.75" customHeight="1" thickBot="1" x14ac:dyDescent="0.25">
      <c r="B62" s="137"/>
      <c r="C62" s="1259" t="s">
        <v>602</v>
      </c>
      <c r="D62" s="1260"/>
      <c r="E62" s="1261"/>
      <c r="F62" s="138">
        <v>185</v>
      </c>
      <c r="G62" s="138">
        <v>185</v>
      </c>
      <c r="H62" s="139">
        <v>185</v>
      </c>
    </row>
    <row r="63" spans="2:8" ht="52.5" customHeight="1" thickBot="1" x14ac:dyDescent="0.25">
      <c r="B63" s="140"/>
      <c r="C63" s="1262" t="s">
        <v>51</v>
      </c>
      <c r="D63" s="1262"/>
      <c r="E63" s="1263"/>
      <c r="F63" s="141">
        <v>5691</v>
      </c>
      <c r="G63" s="141">
        <v>5285</v>
      </c>
      <c r="H63" s="142">
        <v>5226</v>
      </c>
    </row>
    <row r="64" spans="2:8" ht="15" customHeight="1" x14ac:dyDescent="0.2"/>
    <row r="65" ht="0" hidden="1" customHeight="1" x14ac:dyDescent="0.2"/>
    <row r="66" ht="0" hidden="1" customHeight="1" x14ac:dyDescent="0.2"/>
  </sheetData>
  <sheetProtection algorithmName="SHA-512" hashValue="mFrF3SVmRrcmXokvR4toV/S4ZUGGH7aE3+Gwq3CREj1+vjICyFMoWyopE34gHSqnni43XU9hvriEcZFR5uUYzg==" saltValue="6vIaSqK1lj92dDjKiVJOl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9" customWidth="1"/>
    <col min="2" max="8" width="13.441406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52</v>
      </c>
      <c r="E2" s="154"/>
      <c r="F2" s="155" t="s">
        <v>559</v>
      </c>
      <c r="G2" s="156"/>
      <c r="H2" s="157"/>
    </row>
    <row r="3" spans="1:8" x14ac:dyDescent="0.2">
      <c r="A3" s="153" t="s">
        <v>552</v>
      </c>
      <c r="B3" s="158"/>
      <c r="C3" s="159"/>
      <c r="D3" s="160">
        <v>40853</v>
      </c>
      <c r="E3" s="161"/>
      <c r="F3" s="162">
        <v>91837</v>
      </c>
      <c r="G3" s="163"/>
      <c r="H3" s="164"/>
    </row>
    <row r="4" spans="1:8" x14ac:dyDescent="0.2">
      <c r="A4" s="165"/>
      <c r="B4" s="166"/>
      <c r="C4" s="167"/>
      <c r="D4" s="168">
        <v>25095</v>
      </c>
      <c r="E4" s="169"/>
      <c r="F4" s="170">
        <v>54439</v>
      </c>
      <c r="G4" s="171"/>
      <c r="H4" s="172"/>
    </row>
    <row r="5" spans="1:8" x14ac:dyDescent="0.2">
      <c r="A5" s="153" t="s">
        <v>554</v>
      </c>
      <c r="B5" s="158"/>
      <c r="C5" s="159"/>
      <c r="D5" s="160">
        <v>71719</v>
      </c>
      <c r="E5" s="161"/>
      <c r="F5" s="162">
        <v>75972</v>
      </c>
      <c r="G5" s="163"/>
      <c r="H5" s="164"/>
    </row>
    <row r="6" spans="1:8" x14ac:dyDescent="0.2">
      <c r="A6" s="165"/>
      <c r="B6" s="166"/>
      <c r="C6" s="167"/>
      <c r="D6" s="168">
        <v>44214</v>
      </c>
      <c r="E6" s="169"/>
      <c r="F6" s="170">
        <v>40712</v>
      </c>
      <c r="G6" s="171"/>
      <c r="H6" s="172"/>
    </row>
    <row r="7" spans="1:8" x14ac:dyDescent="0.2">
      <c r="A7" s="153" t="s">
        <v>555</v>
      </c>
      <c r="B7" s="158"/>
      <c r="C7" s="159"/>
      <c r="D7" s="160">
        <v>87595</v>
      </c>
      <c r="E7" s="161"/>
      <c r="F7" s="162">
        <v>79466</v>
      </c>
      <c r="G7" s="163"/>
      <c r="H7" s="164"/>
    </row>
    <row r="8" spans="1:8" x14ac:dyDescent="0.2">
      <c r="A8" s="165"/>
      <c r="B8" s="166"/>
      <c r="C8" s="167"/>
      <c r="D8" s="168">
        <v>43222</v>
      </c>
      <c r="E8" s="169"/>
      <c r="F8" s="170">
        <v>44645</v>
      </c>
      <c r="G8" s="171"/>
      <c r="H8" s="172"/>
    </row>
    <row r="9" spans="1:8" x14ac:dyDescent="0.2">
      <c r="A9" s="153" t="s">
        <v>556</v>
      </c>
      <c r="B9" s="158"/>
      <c r="C9" s="159"/>
      <c r="D9" s="160">
        <v>35944</v>
      </c>
      <c r="E9" s="161"/>
      <c r="F9" s="162">
        <v>90072</v>
      </c>
      <c r="G9" s="163"/>
      <c r="H9" s="164"/>
    </row>
    <row r="10" spans="1:8" x14ac:dyDescent="0.2">
      <c r="A10" s="165"/>
      <c r="B10" s="166"/>
      <c r="C10" s="167"/>
      <c r="D10" s="168">
        <v>21149</v>
      </c>
      <c r="E10" s="169"/>
      <c r="F10" s="170">
        <v>46083</v>
      </c>
      <c r="G10" s="171"/>
      <c r="H10" s="172"/>
    </row>
    <row r="11" spans="1:8" x14ac:dyDescent="0.2">
      <c r="A11" s="153" t="s">
        <v>557</v>
      </c>
      <c r="B11" s="158"/>
      <c r="C11" s="159"/>
      <c r="D11" s="160">
        <v>60788</v>
      </c>
      <c r="E11" s="161"/>
      <c r="F11" s="162">
        <v>88328</v>
      </c>
      <c r="G11" s="163"/>
      <c r="H11" s="164"/>
    </row>
    <row r="12" spans="1:8" x14ac:dyDescent="0.2">
      <c r="A12" s="165"/>
      <c r="B12" s="166"/>
      <c r="C12" s="173"/>
      <c r="D12" s="168">
        <v>29479</v>
      </c>
      <c r="E12" s="169"/>
      <c r="F12" s="170">
        <v>49013</v>
      </c>
      <c r="G12" s="171"/>
      <c r="H12" s="172"/>
    </row>
    <row r="13" spans="1:8" x14ac:dyDescent="0.2">
      <c r="A13" s="153"/>
      <c r="B13" s="158"/>
      <c r="C13" s="174"/>
      <c r="D13" s="175">
        <v>59380</v>
      </c>
      <c r="E13" s="176"/>
      <c r="F13" s="177">
        <v>85135</v>
      </c>
      <c r="G13" s="178"/>
      <c r="H13" s="164"/>
    </row>
    <row r="14" spans="1:8" x14ac:dyDescent="0.2">
      <c r="A14" s="165"/>
      <c r="B14" s="166"/>
      <c r="C14" s="167"/>
      <c r="D14" s="168">
        <v>32632</v>
      </c>
      <c r="E14" s="169"/>
      <c r="F14" s="170">
        <v>46978</v>
      </c>
      <c r="G14" s="171"/>
      <c r="H14" s="172"/>
    </row>
    <row r="17" spans="1:11" x14ac:dyDescent="0.2">
      <c r="A17" s="149" t="s">
        <v>53</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54</v>
      </c>
      <c r="B19" s="179">
        <f>ROUND(VALUE(SUBSTITUTE(実質収支比率等に係る経年分析!F$48,"▲","-")),2)</f>
        <v>6.64</v>
      </c>
      <c r="C19" s="179">
        <f>ROUND(VALUE(SUBSTITUTE(実質収支比率等に係る経年分析!G$48,"▲","-")),2)</f>
        <v>8.4600000000000009</v>
      </c>
      <c r="D19" s="179">
        <f>ROUND(VALUE(SUBSTITUTE(実質収支比率等に係る経年分析!H$48,"▲","-")),2)</f>
        <v>6.13</v>
      </c>
      <c r="E19" s="179">
        <f>ROUND(VALUE(SUBSTITUTE(実質収支比率等に係る経年分析!I$48,"▲","-")),2)</f>
        <v>6.86</v>
      </c>
      <c r="F19" s="179">
        <f>ROUND(VALUE(SUBSTITUTE(実質収支比率等に係る経年分析!J$48,"▲","-")),2)</f>
        <v>6.75</v>
      </c>
    </row>
    <row r="20" spans="1:11" x14ac:dyDescent="0.2">
      <c r="A20" s="179" t="s">
        <v>55</v>
      </c>
      <c r="B20" s="179">
        <f>ROUND(VALUE(SUBSTITUTE(実質収支比率等に係る経年分析!F$47,"▲","-")),2)</f>
        <v>15.99</v>
      </c>
      <c r="C20" s="179">
        <f>ROUND(VALUE(SUBSTITUTE(実質収支比率等に係る経年分析!G$47,"▲","-")),2)</f>
        <v>20.170000000000002</v>
      </c>
      <c r="D20" s="179">
        <f>ROUND(VALUE(SUBSTITUTE(実質収支比率等に係る経年分析!H$47,"▲","-")),2)</f>
        <v>20.87</v>
      </c>
      <c r="E20" s="179">
        <f>ROUND(VALUE(SUBSTITUTE(実質収支比率等に係る経年分析!I$47,"▲","-")),2)</f>
        <v>17.350000000000001</v>
      </c>
      <c r="F20" s="179">
        <f>ROUND(VALUE(SUBSTITUTE(実質収支比率等に係る経年分析!J$47,"▲","-")),2)</f>
        <v>17.350000000000001</v>
      </c>
    </row>
    <row r="21" spans="1:11" x14ac:dyDescent="0.2">
      <c r="A21" s="179" t="s">
        <v>56</v>
      </c>
      <c r="B21" s="179">
        <f>IF(ISNUMBER(VALUE(SUBSTITUTE(実質収支比率等に係る経年分析!F$49,"▲","-"))),ROUND(VALUE(SUBSTITUTE(実質収支比率等に係る経年分析!F$49,"▲","-")),2),NA())</f>
        <v>-1.37</v>
      </c>
      <c r="C21" s="179">
        <f>IF(ISNUMBER(VALUE(SUBSTITUTE(実質収支比率等に係る経年分析!G$49,"▲","-"))),ROUND(VALUE(SUBSTITUTE(実質収支比率等に係る経年分析!G$49,"▲","-")),2),NA())</f>
        <v>6</v>
      </c>
      <c r="D21" s="179">
        <f>IF(ISNUMBER(VALUE(SUBSTITUTE(実質収支比率等に係る経年分析!H$49,"▲","-"))),ROUND(VALUE(SUBSTITUTE(実質収支比率等に係る経年分析!H$49,"▲","-")),2),NA())</f>
        <v>-1.87</v>
      </c>
      <c r="E21" s="179">
        <f>IF(ISNUMBER(VALUE(SUBSTITUTE(実質収支比率等に係る経年分析!I$49,"▲","-"))),ROUND(VALUE(SUBSTITUTE(実質収支比率等に係る経年分析!I$49,"▲","-")),2),NA())</f>
        <v>3.64</v>
      </c>
      <c r="F21" s="179">
        <f>IF(ISNUMBER(VALUE(SUBSTITUTE(実質収支比率等に係る経年分析!J$49,"▲","-"))),ROUND(VALUE(SUBSTITUTE(実質収支比率等に係る経年分析!J$49,"▲","-")),2),NA())</f>
        <v>-0.16</v>
      </c>
    </row>
    <row r="24" spans="1:11" x14ac:dyDescent="0.2">
      <c r="A24" s="149" t="s">
        <v>57</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str">
        <f>IF(連結実質赤字比率に係る赤字・黒字の構成分析!C$41="",NA(),連結実質赤字比率に係る赤字・黒字の構成分析!C$41)</f>
        <v>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0.04</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0.04</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0.06</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0.06</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0.01</v>
      </c>
    </row>
    <row r="30" spans="1:11" x14ac:dyDescent="0.2">
      <c r="A30" s="180" t="str">
        <f>IF(連結実質赤字比率に係る赤字・黒字の構成分析!C$40="",NA(),連結実質赤字比率に係る赤字・黒字の構成分析!C$40)</f>
        <v>国民健康保険診療所特別会計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0.05</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0.04</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0.03</v>
      </c>
    </row>
    <row r="31" spans="1:11" x14ac:dyDescent="0.2">
      <c r="A31" s="180" t="str">
        <f>IF(連結実質赤字比率に係る赤字・黒字の構成分析!C$39="",NA(),連結実質赤字比率に係る赤字・黒字の構成分析!C$39)</f>
        <v>農業集落排水事業特別会計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0.04</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0.08</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7.0000000000000007E-2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0.04</v>
      </c>
    </row>
    <row r="32" spans="1:11" x14ac:dyDescent="0.2">
      <c r="A32" s="180" t="str">
        <f>IF(連結実質赤字比率に係る赤字・黒字の構成分析!C$38="",NA(),連結実質赤字比率に係る赤字・黒字の構成分析!C$38)</f>
        <v>公共下水道事業特別会計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0.81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0.99</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0.83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0.96</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0.49</v>
      </c>
    </row>
    <row r="33" spans="1:16" x14ac:dyDescent="0.2">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1.23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1.73</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1.84</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1.85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0.76</v>
      </c>
    </row>
    <row r="34" spans="1:16" x14ac:dyDescent="0.2">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1.21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1.56</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2.0099999999999998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2.66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1.4</v>
      </c>
    </row>
    <row r="35" spans="1:16" x14ac:dyDescent="0.2">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6.63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8.4600000000000009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6.13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6.86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6.74</v>
      </c>
    </row>
    <row r="36" spans="1:16" x14ac:dyDescent="0.2">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30.57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28.88</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28.61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29.56</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26.4</v>
      </c>
    </row>
    <row r="39" spans="1:16" x14ac:dyDescent="0.2">
      <c r="A39" s="149" t="s">
        <v>60</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604</v>
      </c>
      <c r="E42" s="181"/>
      <c r="F42" s="181"/>
      <c r="G42" s="181">
        <f>'実質公債費比率（分子）の構造'!L$52</f>
        <v>537</v>
      </c>
      <c r="H42" s="181"/>
      <c r="I42" s="181"/>
      <c r="J42" s="181">
        <f>'実質公債費比率（分子）の構造'!M$52</f>
        <v>531</v>
      </c>
      <c r="K42" s="181"/>
      <c r="L42" s="181"/>
      <c r="M42" s="181">
        <f>'実質公債費比率（分子）の構造'!N$52</f>
        <v>524</v>
      </c>
      <c r="N42" s="181"/>
      <c r="O42" s="181"/>
      <c r="P42" s="181">
        <f>'実質公債費比率（分子）の構造'!O$52</f>
        <v>530</v>
      </c>
    </row>
    <row r="43" spans="1:16" x14ac:dyDescent="0.2">
      <c r="A43" s="181" t="s">
        <v>64</v>
      </c>
      <c r="B43" s="181" t="str">
        <f>'実質公債費比率（分子）の構造'!K$51</f>
        <v>-</v>
      </c>
      <c r="C43" s="181"/>
      <c r="D43" s="181"/>
      <c r="E43" s="181" t="str">
        <f>'実質公債費比率（分子）の構造'!L$51</f>
        <v>-</v>
      </c>
      <c r="F43" s="181"/>
      <c r="G43" s="181"/>
      <c r="H43" s="181">
        <f>'実質公債費比率（分子）の構造'!M$51</f>
        <v>0</v>
      </c>
      <c r="I43" s="181"/>
      <c r="J43" s="181"/>
      <c r="K43" s="181" t="str">
        <f>'実質公債費比率（分子）の構造'!N$51</f>
        <v>-</v>
      </c>
      <c r="L43" s="181"/>
      <c r="M43" s="181"/>
      <c r="N43" s="181" t="str">
        <f>'実質公債費比率（分子）の構造'!O$51</f>
        <v>-</v>
      </c>
      <c r="O43" s="181"/>
      <c r="P43" s="181"/>
    </row>
    <row r="44" spans="1:16" x14ac:dyDescent="0.2">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2">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2">
      <c r="A46" s="181" t="s">
        <v>67</v>
      </c>
      <c r="B46" s="181">
        <f>'実質公債費比率（分子）の構造'!K$48</f>
        <v>290</v>
      </c>
      <c r="C46" s="181"/>
      <c r="D46" s="181"/>
      <c r="E46" s="181">
        <f>'実質公債費比率（分子）の構造'!L$48</f>
        <v>289</v>
      </c>
      <c r="F46" s="181"/>
      <c r="G46" s="181"/>
      <c r="H46" s="181">
        <f>'実質公債費比率（分子）の構造'!M$48</f>
        <v>281</v>
      </c>
      <c r="I46" s="181"/>
      <c r="J46" s="181"/>
      <c r="K46" s="181">
        <f>'実質公債費比率（分子）の構造'!N$48</f>
        <v>272</v>
      </c>
      <c r="L46" s="181"/>
      <c r="M46" s="181"/>
      <c r="N46" s="181">
        <f>'実質公債費比率（分子）の構造'!O$48</f>
        <v>289</v>
      </c>
      <c r="O46" s="181"/>
      <c r="P46" s="181"/>
    </row>
    <row r="47" spans="1:16" x14ac:dyDescent="0.2">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70</v>
      </c>
      <c r="B49" s="181">
        <f>'実質公債費比率（分子）の構造'!K$45</f>
        <v>462</v>
      </c>
      <c r="C49" s="181"/>
      <c r="D49" s="181"/>
      <c r="E49" s="181">
        <f>'実質公債費比率（分子）の構造'!L$45</f>
        <v>470</v>
      </c>
      <c r="F49" s="181"/>
      <c r="G49" s="181"/>
      <c r="H49" s="181">
        <f>'実質公債費比率（分子）の構造'!M$45</f>
        <v>504</v>
      </c>
      <c r="I49" s="181"/>
      <c r="J49" s="181"/>
      <c r="K49" s="181">
        <f>'実質公債費比率（分子）の構造'!N$45</f>
        <v>519</v>
      </c>
      <c r="L49" s="181"/>
      <c r="M49" s="181"/>
      <c r="N49" s="181">
        <f>'実質公債費比率（分子）の構造'!O$45</f>
        <v>493</v>
      </c>
      <c r="O49" s="181"/>
      <c r="P49" s="181"/>
    </row>
    <row r="50" spans="1:16" x14ac:dyDescent="0.2">
      <c r="A50" s="181" t="s">
        <v>71</v>
      </c>
      <c r="B50" s="181" t="e">
        <f>NA()</f>
        <v>#N/A</v>
      </c>
      <c r="C50" s="181">
        <f>IF(ISNUMBER('実質公債費比率（分子）の構造'!K$53),'実質公債費比率（分子）の構造'!K$53,NA())</f>
        <v>148</v>
      </c>
      <c r="D50" s="181" t="e">
        <f>NA()</f>
        <v>#N/A</v>
      </c>
      <c r="E50" s="181" t="e">
        <f>NA()</f>
        <v>#N/A</v>
      </c>
      <c r="F50" s="181">
        <f>IF(ISNUMBER('実質公債費比率（分子）の構造'!L$53),'実質公債費比率（分子）の構造'!L$53,NA())</f>
        <v>222</v>
      </c>
      <c r="G50" s="181" t="e">
        <f>NA()</f>
        <v>#N/A</v>
      </c>
      <c r="H50" s="181" t="e">
        <f>NA()</f>
        <v>#N/A</v>
      </c>
      <c r="I50" s="181">
        <f>IF(ISNUMBER('実質公債費比率（分子）の構造'!M$53),'実質公債費比率（分子）の構造'!M$53,NA())</f>
        <v>254</v>
      </c>
      <c r="J50" s="181" t="e">
        <f>NA()</f>
        <v>#N/A</v>
      </c>
      <c r="K50" s="181" t="e">
        <f>NA()</f>
        <v>#N/A</v>
      </c>
      <c r="L50" s="181">
        <f>IF(ISNUMBER('実質公債費比率（分子）の構造'!N$53),'実質公債費比率（分子）の構造'!N$53,NA())</f>
        <v>267</v>
      </c>
      <c r="M50" s="181" t="e">
        <f>NA()</f>
        <v>#N/A</v>
      </c>
      <c r="N50" s="181" t="e">
        <f>NA()</f>
        <v>#N/A</v>
      </c>
      <c r="O50" s="181">
        <f>IF(ISNUMBER('実質公債費比率（分子）の構造'!O$53),'実質公債費比率（分子）の構造'!O$53,NA())</f>
        <v>252</v>
      </c>
      <c r="P50" s="181" t="e">
        <f>NA()</f>
        <v>#N/A</v>
      </c>
    </row>
    <row r="53" spans="1:16" x14ac:dyDescent="0.2">
      <c r="A53" s="149" t="s">
        <v>72</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2">
      <c r="A56" s="180" t="s">
        <v>43</v>
      </c>
      <c r="B56" s="180"/>
      <c r="C56" s="180"/>
      <c r="D56" s="180">
        <f>'将来負担比率（分子）の構造'!I$52</f>
        <v>5874</v>
      </c>
      <c r="E56" s="180"/>
      <c r="F56" s="180"/>
      <c r="G56" s="180">
        <f>'将来負担比率（分子）の構造'!J$52</f>
        <v>5971</v>
      </c>
      <c r="H56" s="180"/>
      <c r="I56" s="180"/>
      <c r="J56" s="180">
        <f>'将来負担比率（分子）の構造'!K$52</f>
        <v>5827</v>
      </c>
      <c r="K56" s="180"/>
      <c r="L56" s="180"/>
      <c r="M56" s="180">
        <f>'将来負担比率（分子）の構造'!L$52</f>
        <v>5036</v>
      </c>
      <c r="N56" s="180"/>
      <c r="O56" s="180"/>
      <c r="P56" s="180">
        <f>'将来負担比率（分子）の構造'!M$52</f>
        <v>4771</v>
      </c>
    </row>
    <row r="57" spans="1:16" x14ac:dyDescent="0.2">
      <c r="A57" s="180" t="s">
        <v>42</v>
      </c>
      <c r="B57" s="180"/>
      <c r="C57" s="180"/>
      <c r="D57" s="180">
        <f>'将来負担比率（分子）の構造'!I$51</f>
        <v>198</v>
      </c>
      <c r="E57" s="180"/>
      <c r="F57" s="180"/>
      <c r="G57" s="180">
        <f>'将来負担比率（分子）の構造'!J$51</f>
        <v>175</v>
      </c>
      <c r="H57" s="180"/>
      <c r="I57" s="180"/>
      <c r="J57" s="180">
        <f>'将来負担比率（分子）の構造'!K$51</f>
        <v>148</v>
      </c>
      <c r="K57" s="180"/>
      <c r="L57" s="180"/>
      <c r="M57" s="180">
        <f>'将来負担比率（分子）の構造'!L$51</f>
        <v>154</v>
      </c>
      <c r="N57" s="180"/>
      <c r="O57" s="180"/>
      <c r="P57" s="180">
        <f>'将来負担比率（分子）の構造'!M$51</f>
        <v>138</v>
      </c>
    </row>
    <row r="58" spans="1:16" x14ac:dyDescent="0.2">
      <c r="A58" s="180" t="s">
        <v>41</v>
      </c>
      <c r="B58" s="180"/>
      <c r="C58" s="180"/>
      <c r="D58" s="180">
        <f>'将来負担比率（分子）の構造'!I$50</f>
        <v>5689</v>
      </c>
      <c r="E58" s="180"/>
      <c r="F58" s="180"/>
      <c r="G58" s="180">
        <f>'将来負担比率（分子）の構造'!J$50</f>
        <v>5903</v>
      </c>
      <c r="H58" s="180"/>
      <c r="I58" s="180"/>
      <c r="J58" s="180">
        <f>'将来負担比率（分子）の構造'!K$50</f>
        <v>6174</v>
      </c>
      <c r="K58" s="180"/>
      <c r="L58" s="180"/>
      <c r="M58" s="180">
        <f>'将来負担比率（分子）の構造'!L$50</f>
        <v>5840</v>
      </c>
      <c r="N58" s="180"/>
      <c r="O58" s="180"/>
      <c r="P58" s="180">
        <f>'将来負担比率（分子）の構造'!M$50</f>
        <v>5835</v>
      </c>
    </row>
    <row r="59" spans="1:16" x14ac:dyDescent="0.2">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f>'将来負担比率（分子）の構造'!I$46</f>
        <v>5</v>
      </c>
      <c r="C61" s="180"/>
      <c r="D61" s="180"/>
      <c r="E61" s="180">
        <f>'将来負担比率（分子）の構造'!J$46</f>
        <v>5</v>
      </c>
      <c r="F61" s="180"/>
      <c r="G61" s="180"/>
      <c r="H61" s="180">
        <f>'将来負担比率（分子）の構造'!K$46</f>
        <v>4</v>
      </c>
      <c r="I61" s="180"/>
      <c r="J61" s="180"/>
      <c r="K61" s="180">
        <f>'将来負担比率（分子）の構造'!L$46</f>
        <v>4</v>
      </c>
      <c r="L61" s="180"/>
      <c r="M61" s="180"/>
      <c r="N61" s="180">
        <f>'将来負担比率（分子）の構造'!M$46</f>
        <v>4</v>
      </c>
      <c r="O61" s="180"/>
      <c r="P61" s="180"/>
    </row>
    <row r="62" spans="1:16" x14ac:dyDescent="0.2">
      <c r="A62" s="180" t="s">
        <v>35</v>
      </c>
      <c r="B62" s="180">
        <f>'将来負担比率（分子）の構造'!I$45</f>
        <v>806</v>
      </c>
      <c r="C62" s="180"/>
      <c r="D62" s="180"/>
      <c r="E62" s="180">
        <f>'将来負担比率（分子）の構造'!J$45</f>
        <v>725</v>
      </c>
      <c r="F62" s="180"/>
      <c r="G62" s="180"/>
      <c r="H62" s="180">
        <f>'将来負担比率（分子）の構造'!K$45</f>
        <v>727</v>
      </c>
      <c r="I62" s="180"/>
      <c r="J62" s="180"/>
      <c r="K62" s="180">
        <f>'将来負担比率（分子）の構造'!L$45</f>
        <v>690</v>
      </c>
      <c r="L62" s="180"/>
      <c r="M62" s="180"/>
      <c r="N62" s="180">
        <f>'将来負担比率（分子）の構造'!M$45</f>
        <v>696</v>
      </c>
      <c r="O62" s="180"/>
      <c r="P62" s="180"/>
    </row>
    <row r="63" spans="1:16" x14ac:dyDescent="0.2">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2">
      <c r="A64" s="180" t="s">
        <v>33</v>
      </c>
      <c r="B64" s="180">
        <f>'将来負担比率（分子）の構造'!I$43</f>
        <v>3848</v>
      </c>
      <c r="C64" s="180"/>
      <c r="D64" s="180"/>
      <c r="E64" s="180">
        <f>'将来負担比率（分子）の構造'!J$43</f>
        <v>3661</v>
      </c>
      <c r="F64" s="180"/>
      <c r="G64" s="180"/>
      <c r="H64" s="180">
        <f>'将来負担比率（分子）の構造'!K$43</f>
        <v>3536</v>
      </c>
      <c r="I64" s="180"/>
      <c r="J64" s="180"/>
      <c r="K64" s="180">
        <f>'将来負担比率（分子）の構造'!L$43</f>
        <v>3285</v>
      </c>
      <c r="L64" s="180"/>
      <c r="M64" s="180"/>
      <c r="N64" s="180">
        <f>'将来負担比率（分子）の構造'!M$43</f>
        <v>3171</v>
      </c>
      <c r="O64" s="180"/>
      <c r="P64" s="180"/>
    </row>
    <row r="65" spans="1:16" x14ac:dyDescent="0.2">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2">
      <c r="A66" s="180" t="s">
        <v>31</v>
      </c>
      <c r="B66" s="180">
        <f>'将来負担比率（分子）の構造'!I$41</f>
        <v>4529</v>
      </c>
      <c r="C66" s="180"/>
      <c r="D66" s="180"/>
      <c r="E66" s="180">
        <f>'将来負担比率（分子）の構造'!J$41</f>
        <v>4591</v>
      </c>
      <c r="F66" s="180"/>
      <c r="G66" s="180"/>
      <c r="H66" s="180">
        <f>'将来負担比率（分子）の構造'!K$41</f>
        <v>4876</v>
      </c>
      <c r="I66" s="180"/>
      <c r="J66" s="180"/>
      <c r="K66" s="180">
        <f>'将来負担比率（分子）の構造'!L$41</f>
        <v>4435</v>
      </c>
      <c r="L66" s="180"/>
      <c r="M66" s="180"/>
      <c r="N66" s="180">
        <f>'将来負担比率（分子）の構造'!M$41</f>
        <v>4262</v>
      </c>
      <c r="O66" s="180"/>
      <c r="P66" s="180"/>
    </row>
    <row r="67" spans="1:16" x14ac:dyDescent="0.2">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2">
      <c r="A70" s="182" t="s">
        <v>76</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77</v>
      </c>
      <c r="B72" s="184">
        <f>基金残高に係る経年分析!F55</f>
        <v>724</v>
      </c>
      <c r="C72" s="184">
        <f>基金残高に係る経年分析!G55</f>
        <v>592</v>
      </c>
      <c r="D72" s="184">
        <f>基金残高に係る経年分析!H55</f>
        <v>590</v>
      </c>
    </row>
    <row r="73" spans="1:16" x14ac:dyDescent="0.2">
      <c r="A73" s="183" t="s">
        <v>78</v>
      </c>
      <c r="B73" s="184">
        <f>基金残高に係る経年分析!F56</f>
        <v>894</v>
      </c>
      <c r="C73" s="184">
        <f>基金残高に係る経年分析!G56</f>
        <v>660</v>
      </c>
      <c r="D73" s="184">
        <f>基金残高に係る経年分析!H56</f>
        <v>661</v>
      </c>
    </row>
    <row r="74" spans="1:16" x14ac:dyDescent="0.2">
      <c r="A74" s="183" t="s">
        <v>79</v>
      </c>
      <c r="B74" s="184">
        <f>基金残高に係る経年分析!F57</f>
        <v>4073</v>
      </c>
      <c r="C74" s="184">
        <f>基金残高に係る経年分析!G57</f>
        <v>4033</v>
      </c>
      <c r="D74" s="184">
        <f>基金残高に係る経年分析!H57</f>
        <v>3975</v>
      </c>
    </row>
  </sheetData>
  <sheetProtection algorithmName="SHA-512" hashValue="mlC/Y81HP9O37//a3zINNc0fk+n+cjK7I7a4iXLpIYkeUFl+aa/nFBb8tGk5hf7+r4neMPqSC2cKgCS4vWO+eA==" saltValue="KdePPVFT/HQGhfbFpTdx8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election activeCell="D64" sqref="D1:D1048576"/>
    </sheetView>
  </sheetViews>
  <sheetFormatPr defaultColWidth="0" defaultRowHeight="11.25" customHeight="1" zeroHeight="1" x14ac:dyDescent="0.2"/>
  <cols>
    <col min="1" max="95" width="1.5546875" style="225" customWidth="1"/>
    <col min="96" max="133" width="1.5546875" style="241" customWidth="1"/>
    <col min="134" max="143" width="1.554687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215</v>
      </c>
      <c r="DI1" s="756"/>
      <c r="DJ1" s="756"/>
      <c r="DK1" s="756"/>
      <c r="DL1" s="756"/>
      <c r="DM1" s="756"/>
      <c r="DN1" s="757"/>
      <c r="DO1" s="225"/>
      <c r="DP1" s="755" t="s">
        <v>216</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2">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697" t="s">
        <v>218</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219</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220</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2">
      <c r="B4" s="697" t="s">
        <v>1</v>
      </c>
      <c r="C4" s="698"/>
      <c r="D4" s="698"/>
      <c r="E4" s="698"/>
      <c r="F4" s="698"/>
      <c r="G4" s="698"/>
      <c r="H4" s="698"/>
      <c r="I4" s="698"/>
      <c r="J4" s="698"/>
      <c r="K4" s="698"/>
      <c r="L4" s="698"/>
      <c r="M4" s="698"/>
      <c r="N4" s="698"/>
      <c r="O4" s="698"/>
      <c r="P4" s="698"/>
      <c r="Q4" s="699"/>
      <c r="R4" s="697" t="s">
        <v>221</v>
      </c>
      <c r="S4" s="698"/>
      <c r="T4" s="698"/>
      <c r="U4" s="698"/>
      <c r="V4" s="698"/>
      <c r="W4" s="698"/>
      <c r="X4" s="698"/>
      <c r="Y4" s="699"/>
      <c r="Z4" s="697" t="s">
        <v>222</v>
      </c>
      <c r="AA4" s="698"/>
      <c r="AB4" s="698"/>
      <c r="AC4" s="699"/>
      <c r="AD4" s="697" t="s">
        <v>223</v>
      </c>
      <c r="AE4" s="698"/>
      <c r="AF4" s="698"/>
      <c r="AG4" s="698"/>
      <c r="AH4" s="698"/>
      <c r="AI4" s="698"/>
      <c r="AJ4" s="698"/>
      <c r="AK4" s="699"/>
      <c r="AL4" s="697" t="s">
        <v>222</v>
      </c>
      <c r="AM4" s="698"/>
      <c r="AN4" s="698"/>
      <c r="AO4" s="699"/>
      <c r="AP4" s="758" t="s">
        <v>224</v>
      </c>
      <c r="AQ4" s="758"/>
      <c r="AR4" s="758"/>
      <c r="AS4" s="758"/>
      <c r="AT4" s="758"/>
      <c r="AU4" s="758"/>
      <c r="AV4" s="758"/>
      <c r="AW4" s="758"/>
      <c r="AX4" s="758"/>
      <c r="AY4" s="758"/>
      <c r="AZ4" s="758"/>
      <c r="BA4" s="758"/>
      <c r="BB4" s="758"/>
      <c r="BC4" s="758"/>
      <c r="BD4" s="758"/>
      <c r="BE4" s="758"/>
      <c r="BF4" s="758"/>
      <c r="BG4" s="758" t="s">
        <v>225</v>
      </c>
      <c r="BH4" s="758"/>
      <c r="BI4" s="758"/>
      <c r="BJ4" s="758"/>
      <c r="BK4" s="758"/>
      <c r="BL4" s="758"/>
      <c r="BM4" s="758"/>
      <c r="BN4" s="758"/>
      <c r="BO4" s="758" t="s">
        <v>222</v>
      </c>
      <c r="BP4" s="758"/>
      <c r="BQ4" s="758"/>
      <c r="BR4" s="758"/>
      <c r="BS4" s="758" t="s">
        <v>226</v>
      </c>
      <c r="BT4" s="758"/>
      <c r="BU4" s="758"/>
      <c r="BV4" s="758"/>
      <c r="BW4" s="758"/>
      <c r="BX4" s="758"/>
      <c r="BY4" s="758"/>
      <c r="BZ4" s="758"/>
      <c r="CA4" s="758"/>
      <c r="CB4" s="758"/>
      <c r="CD4" s="740" t="s">
        <v>227</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2">
      <c r="B5" s="722" t="s">
        <v>228</v>
      </c>
      <c r="C5" s="723"/>
      <c r="D5" s="723"/>
      <c r="E5" s="723"/>
      <c r="F5" s="723"/>
      <c r="G5" s="723"/>
      <c r="H5" s="723"/>
      <c r="I5" s="723"/>
      <c r="J5" s="723"/>
      <c r="K5" s="723"/>
      <c r="L5" s="723"/>
      <c r="M5" s="723"/>
      <c r="N5" s="723"/>
      <c r="O5" s="723"/>
      <c r="P5" s="723"/>
      <c r="Q5" s="724"/>
      <c r="R5" s="688">
        <v>1622387</v>
      </c>
      <c r="S5" s="689"/>
      <c r="T5" s="689"/>
      <c r="U5" s="689"/>
      <c r="V5" s="689"/>
      <c r="W5" s="689"/>
      <c r="X5" s="689"/>
      <c r="Y5" s="735"/>
      <c r="Z5" s="753">
        <v>25.2</v>
      </c>
      <c r="AA5" s="753"/>
      <c r="AB5" s="753"/>
      <c r="AC5" s="753"/>
      <c r="AD5" s="754">
        <v>1622387</v>
      </c>
      <c r="AE5" s="754"/>
      <c r="AF5" s="754"/>
      <c r="AG5" s="754"/>
      <c r="AH5" s="754"/>
      <c r="AI5" s="754"/>
      <c r="AJ5" s="754"/>
      <c r="AK5" s="754"/>
      <c r="AL5" s="736">
        <v>49.3</v>
      </c>
      <c r="AM5" s="705"/>
      <c r="AN5" s="705"/>
      <c r="AO5" s="737"/>
      <c r="AP5" s="722" t="s">
        <v>229</v>
      </c>
      <c r="AQ5" s="723"/>
      <c r="AR5" s="723"/>
      <c r="AS5" s="723"/>
      <c r="AT5" s="723"/>
      <c r="AU5" s="723"/>
      <c r="AV5" s="723"/>
      <c r="AW5" s="723"/>
      <c r="AX5" s="723"/>
      <c r="AY5" s="723"/>
      <c r="AZ5" s="723"/>
      <c r="BA5" s="723"/>
      <c r="BB5" s="723"/>
      <c r="BC5" s="723"/>
      <c r="BD5" s="723"/>
      <c r="BE5" s="723"/>
      <c r="BF5" s="724"/>
      <c r="BG5" s="623">
        <v>1622387</v>
      </c>
      <c r="BH5" s="626"/>
      <c r="BI5" s="626"/>
      <c r="BJ5" s="626"/>
      <c r="BK5" s="626"/>
      <c r="BL5" s="626"/>
      <c r="BM5" s="626"/>
      <c r="BN5" s="627"/>
      <c r="BO5" s="685">
        <v>100</v>
      </c>
      <c r="BP5" s="685"/>
      <c r="BQ5" s="685"/>
      <c r="BR5" s="685"/>
      <c r="BS5" s="686" t="s">
        <v>230</v>
      </c>
      <c r="BT5" s="686"/>
      <c r="BU5" s="686"/>
      <c r="BV5" s="686"/>
      <c r="BW5" s="686"/>
      <c r="BX5" s="686"/>
      <c r="BY5" s="686"/>
      <c r="BZ5" s="686"/>
      <c r="CA5" s="686"/>
      <c r="CB5" s="727"/>
      <c r="CD5" s="740" t="s">
        <v>224</v>
      </c>
      <c r="CE5" s="741"/>
      <c r="CF5" s="741"/>
      <c r="CG5" s="741"/>
      <c r="CH5" s="741"/>
      <c r="CI5" s="741"/>
      <c r="CJ5" s="741"/>
      <c r="CK5" s="741"/>
      <c r="CL5" s="741"/>
      <c r="CM5" s="741"/>
      <c r="CN5" s="741"/>
      <c r="CO5" s="741"/>
      <c r="CP5" s="741"/>
      <c r="CQ5" s="742"/>
      <c r="CR5" s="740" t="s">
        <v>231</v>
      </c>
      <c r="CS5" s="741"/>
      <c r="CT5" s="741"/>
      <c r="CU5" s="741"/>
      <c r="CV5" s="741"/>
      <c r="CW5" s="741"/>
      <c r="CX5" s="741"/>
      <c r="CY5" s="742"/>
      <c r="CZ5" s="740" t="s">
        <v>222</v>
      </c>
      <c r="DA5" s="741"/>
      <c r="DB5" s="741"/>
      <c r="DC5" s="742"/>
      <c r="DD5" s="740" t="s">
        <v>232</v>
      </c>
      <c r="DE5" s="741"/>
      <c r="DF5" s="741"/>
      <c r="DG5" s="741"/>
      <c r="DH5" s="741"/>
      <c r="DI5" s="741"/>
      <c r="DJ5" s="741"/>
      <c r="DK5" s="741"/>
      <c r="DL5" s="741"/>
      <c r="DM5" s="741"/>
      <c r="DN5" s="741"/>
      <c r="DO5" s="741"/>
      <c r="DP5" s="742"/>
      <c r="DQ5" s="740" t="s">
        <v>233</v>
      </c>
      <c r="DR5" s="741"/>
      <c r="DS5" s="741"/>
      <c r="DT5" s="741"/>
      <c r="DU5" s="741"/>
      <c r="DV5" s="741"/>
      <c r="DW5" s="741"/>
      <c r="DX5" s="741"/>
      <c r="DY5" s="741"/>
      <c r="DZ5" s="741"/>
      <c r="EA5" s="741"/>
      <c r="EB5" s="741"/>
      <c r="EC5" s="742"/>
    </row>
    <row r="6" spans="2:143" ht="11.25" customHeight="1" x14ac:dyDescent="0.2">
      <c r="B6" s="620" t="s">
        <v>234</v>
      </c>
      <c r="C6" s="621"/>
      <c r="D6" s="621"/>
      <c r="E6" s="621"/>
      <c r="F6" s="621"/>
      <c r="G6" s="621"/>
      <c r="H6" s="621"/>
      <c r="I6" s="621"/>
      <c r="J6" s="621"/>
      <c r="K6" s="621"/>
      <c r="L6" s="621"/>
      <c r="M6" s="621"/>
      <c r="N6" s="621"/>
      <c r="O6" s="621"/>
      <c r="P6" s="621"/>
      <c r="Q6" s="622"/>
      <c r="R6" s="623">
        <v>52996</v>
      </c>
      <c r="S6" s="626"/>
      <c r="T6" s="626"/>
      <c r="U6" s="626"/>
      <c r="V6" s="626"/>
      <c r="W6" s="626"/>
      <c r="X6" s="626"/>
      <c r="Y6" s="627"/>
      <c r="Z6" s="685">
        <v>0.8</v>
      </c>
      <c r="AA6" s="685"/>
      <c r="AB6" s="685"/>
      <c r="AC6" s="685"/>
      <c r="AD6" s="686">
        <v>52996</v>
      </c>
      <c r="AE6" s="686"/>
      <c r="AF6" s="686"/>
      <c r="AG6" s="686"/>
      <c r="AH6" s="686"/>
      <c r="AI6" s="686"/>
      <c r="AJ6" s="686"/>
      <c r="AK6" s="686"/>
      <c r="AL6" s="628">
        <v>1.6</v>
      </c>
      <c r="AM6" s="629"/>
      <c r="AN6" s="629"/>
      <c r="AO6" s="687"/>
      <c r="AP6" s="620" t="s">
        <v>235</v>
      </c>
      <c r="AQ6" s="621"/>
      <c r="AR6" s="621"/>
      <c r="AS6" s="621"/>
      <c r="AT6" s="621"/>
      <c r="AU6" s="621"/>
      <c r="AV6" s="621"/>
      <c r="AW6" s="621"/>
      <c r="AX6" s="621"/>
      <c r="AY6" s="621"/>
      <c r="AZ6" s="621"/>
      <c r="BA6" s="621"/>
      <c r="BB6" s="621"/>
      <c r="BC6" s="621"/>
      <c r="BD6" s="621"/>
      <c r="BE6" s="621"/>
      <c r="BF6" s="622"/>
      <c r="BG6" s="623">
        <v>1622387</v>
      </c>
      <c r="BH6" s="626"/>
      <c r="BI6" s="626"/>
      <c r="BJ6" s="626"/>
      <c r="BK6" s="626"/>
      <c r="BL6" s="626"/>
      <c r="BM6" s="626"/>
      <c r="BN6" s="627"/>
      <c r="BO6" s="685">
        <v>100</v>
      </c>
      <c r="BP6" s="685"/>
      <c r="BQ6" s="685"/>
      <c r="BR6" s="685"/>
      <c r="BS6" s="686" t="s">
        <v>126</v>
      </c>
      <c r="BT6" s="686"/>
      <c r="BU6" s="686"/>
      <c r="BV6" s="686"/>
      <c r="BW6" s="686"/>
      <c r="BX6" s="686"/>
      <c r="BY6" s="686"/>
      <c r="BZ6" s="686"/>
      <c r="CA6" s="686"/>
      <c r="CB6" s="727"/>
      <c r="CD6" s="694" t="s">
        <v>236</v>
      </c>
      <c r="CE6" s="695"/>
      <c r="CF6" s="695"/>
      <c r="CG6" s="695"/>
      <c r="CH6" s="695"/>
      <c r="CI6" s="695"/>
      <c r="CJ6" s="695"/>
      <c r="CK6" s="695"/>
      <c r="CL6" s="695"/>
      <c r="CM6" s="695"/>
      <c r="CN6" s="695"/>
      <c r="CO6" s="695"/>
      <c r="CP6" s="695"/>
      <c r="CQ6" s="696"/>
      <c r="CR6" s="623">
        <v>78754</v>
      </c>
      <c r="CS6" s="626"/>
      <c r="CT6" s="626"/>
      <c r="CU6" s="626"/>
      <c r="CV6" s="626"/>
      <c r="CW6" s="626"/>
      <c r="CX6" s="626"/>
      <c r="CY6" s="627"/>
      <c r="CZ6" s="736">
        <v>1.3</v>
      </c>
      <c r="DA6" s="705"/>
      <c r="DB6" s="705"/>
      <c r="DC6" s="739"/>
      <c r="DD6" s="631" t="s">
        <v>135</v>
      </c>
      <c r="DE6" s="626"/>
      <c r="DF6" s="626"/>
      <c r="DG6" s="626"/>
      <c r="DH6" s="626"/>
      <c r="DI6" s="626"/>
      <c r="DJ6" s="626"/>
      <c r="DK6" s="626"/>
      <c r="DL6" s="626"/>
      <c r="DM6" s="626"/>
      <c r="DN6" s="626"/>
      <c r="DO6" s="626"/>
      <c r="DP6" s="627"/>
      <c r="DQ6" s="631">
        <v>78754</v>
      </c>
      <c r="DR6" s="626"/>
      <c r="DS6" s="626"/>
      <c r="DT6" s="626"/>
      <c r="DU6" s="626"/>
      <c r="DV6" s="626"/>
      <c r="DW6" s="626"/>
      <c r="DX6" s="626"/>
      <c r="DY6" s="626"/>
      <c r="DZ6" s="626"/>
      <c r="EA6" s="626"/>
      <c r="EB6" s="626"/>
      <c r="EC6" s="666"/>
    </row>
    <row r="7" spans="2:143" ht="11.25" customHeight="1" x14ac:dyDescent="0.2">
      <c r="B7" s="620" t="s">
        <v>237</v>
      </c>
      <c r="C7" s="621"/>
      <c r="D7" s="621"/>
      <c r="E7" s="621"/>
      <c r="F7" s="621"/>
      <c r="G7" s="621"/>
      <c r="H7" s="621"/>
      <c r="I7" s="621"/>
      <c r="J7" s="621"/>
      <c r="K7" s="621"/>
      <c r="L7" s="621"/>
      <c r="M7" s="621"/>
      <c r="N7" s="621"/>
      <c r="O7" s="621"/>
      <c r="P7" s="621"/>
      <c r="Q7" s="622"/>
      <c r="R7" s="623">
        <v>2208</v>
      </c>
      <c r="S7" s="626"/>
      <c r="T7" s="626"/>
      <c r="U7" s="626"/>
      <c r="V7" s="626"/>
      <c r="W7" s="626"/>
      <c r="X7" s="626"/>
      <c r="Y7" s="627"/>
      <c r="Z7" s="685">
        <v>0</v>
      </c>
      <c r="AA7" s="685"/>
      <c r="AB7" s="685"/>
      <c r="AC7" s="685"/>
      <c r="AD7" s="686">
        <v>2208</v>
      </c>
      <c r="AE7" s="686"/>
      <c r="AF7" s="686"/>
      <c r="AG7" s="686"/>
      <c r="AH7" s="686"/>
      <c r="AI7" s="686"/>
      <c r="AJ7" s="686"/>
      <c r="AK7" s="686"/>
      <c r="AL7" s="628">
        <v>0.1</v>
      </c>
      <c r="AM7" s="629"/>
      <c r="AN7" s="629"/>
      <c r="AO7" s="687"/>
      <c r="AP7" s="620" t="s">
        <v>238</v>
      </c>
      <c r="AQ7" s="621"/>
      <c r="AR7" s="621"/>
      <c r="AS7" s="621"/>
      <c r="AT7" s="621"/>
      <c r="AU7" s="621"/>
      <c r="AV7" s="621"/>
      <c r="AW7" s="621"/>
      <c r="AX7" s="621"/>
      <c r="AY7" s="621"/>
      <c r="AZ7" s="621"/>
      <c r="BA7" s="621"/>
      <c r="BB7" s="621"/>
      <c r="BC7" s="621"/>
      <c r="BD7" s="621"/>
      <c r="BE7" s="621"/>
      <c r="BF7" s="622"/>
      <c r="BG7" s="623">
        <v>778281</v>
      </c>
      <c r="BH7" s="626"/>
      <c r="BI7" s="626"/>
      <c r="BJ7" s="626"/>
      <c r="BK7" s="626"/>
      <c r="BL7" s="626"/>
      <c r="BM7" s="626"/>
      <c r="BN7" s="627"/>
      <c r="BO7" s="685">
        <v>48</v>
      </c>
      <c r="BP7" s="685"/>
      <c r="BQ7" s="685"/>
      <c r="BR7" s="685"/>
      <c r="BS7" s="686" t="s">
        <v>230</v>
      </c>
      <c r="BT7" s="686"/>
      <c r="BU7" s="686"/>
      <c r="BV7" s="686"/>
      <c r="BW7" s="686"/>
      <c r="BX7" s="686"/>
      <c r="BY7" s="686"/>
      <c r="BZ7" s="686"/>
      <c r="CA7" s="686"/>
      <c r="CB7" s="727"/>
      <c r="CD7" s="667" t="s">
        <v>239</v>
      </c>
      <c r="CE7" s="664"/>
      <c r="CF7" s="664"/>
      <c r="CG7" s="664"/>
      <c r="CH7" s="664"/>
      <c r="CI7" s="664"/>
      <c r="CJ7" s="664"/>
      <c r="CK7" s="664"/>
      <c r="CL7" s="664"/>
      <c r="CM7" s="664"/>
      <c r="CN7" s="664"/>
      <c r="CO7" s="664"/>
      <c r="CP7" s="664"/>
      <c r="CQ7" s="665"/>
      <c r="CR7" s="623">
        <v>823278</v>
      </c>
      <c r="CS7" s="626"/>
      <c r="CT7" s="626"/>
      <c r="CU7" s="626"/>
      <c r="CV7" s="626"/>
      <c r="CW7" s="626"/>
      <c r="CX7" s="626"/>
      <c r="CY7" s="627"/>
      <c r="CZ7" s="685">
        <v>13.6</v>
      </c>
      <c r="DA7" s="685"/>
      <c r="DB7" s="685"/>
      <c r="DC7" s="685"/>
      <c r="DD7" s="631">
        <v>37484</v>
      </c>
      <c r="DE7" s="626"/>
      <c r="DF7" s="626"/>
      <c r="DG7" s="626"/>
      <c r="DH7" s="626"/>
      <c r="DI7" s="626"/>
      <c r="DJ7" s="626"/>
      <c r="DK7" s="626"/>
      <c r="DL7" s="626"/>
      <c r="DM7" s="626"/>
      <c r="DN7" s="626"/>
      <c r="DO7" s="626"/>
      <c r="DP7" s="627"/>
      <c r="DQ7" s="631">
        <v>642547</v>
      </c>
      <c r="DR7" s="626"/>
      <c r="DS7" s="626"/>
      <c r="DT7" s="626"/>
      <c r="DU7" s="626"/>
      <c r="DV7" s="626"/>
      <c r="DW7" s="626"/>
      <c r="DX7" s="626"/>
      <c r="DY7" s="626"/>
      <c r="DZ7" s="626"/>
      <c r="EA7" s="626"/>
      <c r="EB7" s="626"/>
      <c r="EC7" s="666"/>
    </row>
    <row r="8" spans="2:143" ht="11.25" customHeight="1" x14ac:dyDescent="0.2">
      <c r="B8" s="620" t="s">
        <v>240</v>
      </c>
      <c r="C8" s="621"/>
      <c r="D8" s="621"/>
      <c r="E8" s="621"/>
      <c r="F8" s="621"/>
      <c r="G8" s="621"/>
      <c r="H8" s="621"/>
      <c r="I8" s="621"/>
      <c r="J8" s="621"/>
      <c r="K8" s="621"/>
      <c r="L8" s="621"/>
      <c r="M8" s="621"/>
      <c r="N8" s="621"/>
      <c r="O8" s="621"/>
      <c r="P8" s="621"/>
      <c r="Q8" s="622"/>
      <c r="R8" s="623">
        <v>3037</v>
      </c>
      <c r="S8" s="626"/>
      <c r="T8" s="626"/>
      <c r="U8" s="626"/>
      <c r="V8" s="626"/>
      <c r="W8" s="626"/>
      <c r="X8" s="626"/>
      <c r="Y8" s="627"/>
      <c r="Z8" s="685">
        <v>0</v>
      </c>
      <c r="AA8" s="685"/>
      <c r="AB8" s="685"/>
      <c r="AC8" s="685"/>
      <c r="AD8" s="686">
        <v>3037</v>
      </c>
      <c r="AE8" s="686"/>
      <c r="AF8" s="686"/>
      <c r="AG8" s="686"/>
      <c r="AH8" s="686"/>
      <c r="AI8" s="686"/>
      <c r="AJ8" s="686"/>
      <c r="AK8" s="686"/>
      <c r="AL8" s="628">
        <v>0.1</v>
      </c>
      <c r="AM8" s="629"/>
      <c r="AN8" s="629"/>
      <c r="AO8" s="687"/>
      <c r="AP8" s="620" t="s">
        <v>241</v>
      </c>
      <c r="AQ8" s="621"/>
      <c r="AR8" s="621"/>
      <c r="AS8" s="621"/>
      <c r="AT8" s="621"/>
      <c r="AU8" s="621"/>
      <c r="AV8" s="621"/>
      <c r="AW8" s="621"/>
      <c r="AX8" s="621"/>
      <c r="AY8" s="621"/>
      <c r="AZ8" s="621"/>
      <c r="BA8" s="621"/>
      <c r="BB8" s="621"/>
      <c r="BC8" s="621"/>
      <c r="BD8" s="621"/>
      <c r="BE8" s="621"/>
      <c r="BF8" s="622"/>
      <c r="BG8" s="623">
        <v>23249</v>
      </c>
      <c r="BH8" s="626"/>
      <c r="BI8" s="626"/>
      <c r="BJ8" s="626"/>
      <c r="BK8" s="626"/>
      <c r="BL8" s="626"/>
      <c r="BM8" s="626"/>
      <c r="BN8" s="627"/>
      <c r="BO8" s="685">
        <v>1.4</v>
      </c>
      <c r="BP8" s="685"/>
      <c r="BQ8" s="685"/>
      <c r="BR8" s="685"/>
      <c r="BS8" s="631" t="s">
        <v>135</v>
      </c>
      <c r="BT8" s="626"/>
      <c r="BU8" s="626"/>
      <c r="BV8" s="626"/>
      <c r="BW8" s="626"/>
      <c r="BX8" s="626"/>
      <c r="BY8" s="626"/>
      <c r="BZ8" s="626"/>
      <c r="CA8" s="626"/>
      <c r="CB8" s="666"/>
      <c r="CD8" s="667" t="s">
        <v>242</v>
      </c>
      <c r="CE8" s="664"/>
      <c r="CF8" s="664"/>
      <c r="CG8" s="664"/>
      <c r="CH8" s="664"/>
      <c r="CI8" s="664"/>
      <c r="CJ8" s="664"/>
      <c r="CK8" s="664"/>
      <c r="CL8" s="664"/>
      <c r="CM8" s="664"/>
      <c r="CN8" s="664"/>
      <c r="CO8" s="664"/>
      <c r="CP8" s="664"/>
      <c r="CQ8" s="665"/>
      <c r="CR8" s="623">
        <v>2107377</v>
      </c>
      <c r="CS8" s="626"/>
      <c r="CT8" s="626"/>
      <c r="CU8" s="626"/>
      <c r="CV8" s="626"/>
      <c r="CW8" s="626"/>
      <c r="CX8" s="626"/>
      <c r="CY8" s="627"/>
      <c r="CZ8" s="685">
        <v>34.9</v>
      </c>
      <c r="DA8" s="685"/>
      <c r="DB8" s="685"/>
      <c r="DC8" s="685"/>
      <c r="DD8" s="631">
        <v>222527</v>
      </c>
      <c r="DE8" s="626"/>
      <c r="DF8" s="626"/>
      <c r="DG8" s="626"/>
      <c r="DH8" s="626"/>
      <c r="DI8" s="626"/>
      <c r="DJ8" s="626"/>
      <c r="DK8" s="626"/>
      <c r="DL8" s="626"/>
      <c r="DM8" s="626"/>
      <c r="DN8" s="626"/>
      <c r="DO8" s="626"/>
      <c r="DP8" s="627"/>
      <c r="DQ8" s="631">
        <v>861508</v>
      </c>
      <c r="DR8" s="626"/>
      <c r="DS8" s="626"/>
      <c r="DT8" s="626"/>
      <c r="DU8" s="626"/>
      <c r="DV8" s="626"/>
      <c r="DW8" s="626"/>
      <c r="DX8" s="626"/>
      <c r="DY8" s="626"/>
      <c r="DZ8" s="626"/>
      <c r="EA8" s="626"/>
      <c r="EB8" s="626"/>
      <c r="EC8" s="666"/>
    </row>
    <row r="9" spans="2:143" ht="11.25" customHeight="1" x14ac:dyDescent="0.2">
      <c r="B9" s="620" t="s">
        <v>243</v>
      </c>
      <c r="C9" s="621"/>
      <c r="D9" s="621"/>
      <c r="E9" s="621"/>
      <c r="F9" s="621"/>
      <c r="G9" s="621"/>
      <c r="H9" s="621"/>
      <c r="I9" s="621"/>
      <c r="J9" s="621"/>
      <c r="K9" s="621"/>
      <c r="L9" s="621"/>
      <c r="M9" s="621"/>
      <c r="N9" s="621"/>
      <c r="O9" s="621"/>
      <c r="P9" s="621"/>
      <c r="Q9" s="622"/>
      <c r="R9" s="623">
        <v>3115</v>
      </c>
      <c r="S9" s="626"/>
      <c r="T9" s="626"/>
      <c r="U9" s="626"/>
      <c r="V9" s="626"/>
      <c r="W9" s="626"/>
      <c r="X9" s="626"/>
      <c r="Y9" s="627"/>
      <c r="Z9" s="685">
        <v>0</v>
      </c>
      <c r="AA9" s="685"/>
      <c r="AB9" s="685"/>
      <c r="AC9" s="685"/>
      <c r="AD9" s="686">
        <v>3115</v>
      </c>
      <c r="AE9" s="686"/>
      <c r="AF9" s="686"/>
      <c r="AG9" s="686"/>
      <c r="AH9" s="686"/>
      <c r="AI9" s="686"/>
      <c r="AJ9" s="686"/>
      <c r="AK9" s="686"/>
      <c r="AL9" s="628">
        <v>0.1</v>
      </c>
      <c r="AM9" s="629"/>
      <c r="AN9" s="629"/>
      <c r="AO9" s="687"/>
      <c r="AP9" s="620" t="s">
        <v>244</v>
      </c>
      <c r="AQ9" s="621"/>
      <c r="AR9" s="621"/>
      <c r="AS9" s="621"/>
      <c r="AT9" s="621"/>
      <c r="AU9" s="621"/>
      <c r="AV9" s="621"/>
      <c r="AW9" s="621"/>
      <c r="AX9" s="621"/>
      <c r="AY9" s="621"/>
      <c r="AZ9" s="621"/>
      <c r="BA9" s="621"/>
      <c r="BB9" s="621"/>
      <c r="BC9" s="621"/>
      <c r="BD9" s="621"/>
      <c r="BE9" s="621"/>
      <c r="BF9" s="622"/>
      <c r="BG9" s="623">
        <v>529871</v>
      </c>
      <c r="BH9" s="626"/>
      <c r="BI9" s="626"/>
      <c r="BJ9" s="626"/>
      <c r="BK9" s="626"/>
      <c r="BL9" s="626"/>
      <c r="BM9" s="626"/>
      <c r="BN9" s="627"/>
      <c r="BO9" s="685">
        <v>32.700000000000003</v>
      </c>
      <c r="BP9" s="685"/>
      <c r="BQ9" s="685"/>
      <c r="BR9" s="685"/>
      <c r="BS9" s="631" t="s">
        <v>230</v>
      </c>
      <c r="BT9" s="626"/>
      <c r="BU9" s="626"/>
      <c r="BV9" s="626"/>
      <c r="BW9" s="626"/>
      <c r="BX9" s="626"/>
      <c r="BY9" s="626"/>
      <c r="BZ9" s="626"/>
      <c r="CA9" s="626"/>
      <c r="CB9" s="666"/>
      <c r="CD9" s="667" t="s">
        <v>245</v>
      </c>
      <c r="CE9" s="664"/>
      <c r="CF9" s="664"/>
      <c r="CG9" s="664"/>
      <c r="CH9" s="664"/>
      <c r="CI9" s="664"/>
      <c r="CJ9" s="664"/>
      <c r="CK9" s="664"/>
      <c r="CL9" s="664"/>
      <c r="CM9" s="664"/>
      <c r="CN9" s="664"/>
      <c r="CO9" s="664"/>
      <c r="CP9" s="664"/>
      <c r="CQ9" s="665"/>
      <c r="CR9" s="623">
        <v>480035</v>
      </c>
      <c r="CS9" s="626"/>
      <c r="CT9" s="626"/>
      <c r="CU9" s="626"/>
      <c r="CV9" s="626"/>
      <c r="CW9" s="626"/>
      <c r="CX9" s="626"/>
      <c r="CY9" s="627"/>
      <c r="CZ9" s="685">
        <v>7.9</v>
      </c>
      <c r="DA9" s="685"/>
      <c r="DB9" s="685"/>
      <c r="DC9" s="685"/>
      <c r="DD9" s="631">
        <v>59513</v>
      </c>
      <c r="DE9" s="626"/>
      <c r="DF9" s="626"/>
      <c r="DG9" s="626"/>
      <c r="DH9" s="626"/>
      <c r="DI9" s="626"/>
      <c r="DJ9" s="626"/>
      <c r="DK9" s="626"/>
      <c r="DL9" s="626"/>
      <c r="DM9" s="626"/>
      <c r="DN9" s="626"/>
      <c r="DO9" s="626"/>
      <c r="DP9" s="627"/>
      <c r="DQ9" s="631">
        <v>380051</v>
      </c>
      <c r="DR9" s="626"/>
      <c r="DS9" s="626"/>
      <c r="DT9" s="626"/>
      <c r="DU9" s="626"/>
      <c r="DV9" s="626"/>
      <c r="DW9" s="626"/>
      <c r="DX9" s="626"/>
      <c r="DY9" s="626"/>
      <c r="DZ9" s="626"/>
      <c r="EA9" s="626"/>
      <c r="EB9" s="626"/>
      <c r="EC9" s="666"/>
    </row>
    <row r="10" spans="2:143" ht="11.25" customHeight="1" x14ac:dyDescent="0.2">
      <c r="B10" s="620" t="s">
        <v>246</v>
      </c>
      <c r="C10" s="621"/>
      <c r="D10" s="621"/>
      <c r="E10" s="621"/>
      <c r="F10" s="621"/>
      <c r="G10" s="621"/>
      <c r="H10" s="621"/>
      <c r="I10" s="621"/>
      <c r="J10" s="621"/>
      <c r="K10" s="621"/>
      <c r="L10" s="621"/>
      <c r="M10" s="621"/>
      <c r="N10" s="621"/>
      <c r="O10" s="621"/>
      <c r="P10" s="621"/>
      <c r="Q10" s="622"/>
      <c r="R10" s="623" t="s">
        <v>126</v>
      </c>
      <c r="S10" s="626"/>
      <c r="T10" s="626"/>
      <c r="U10" s="626"/>
      <c r="V10" s="626"/>
      <c r="W10" s="626"/>
      <c r="X10" s="626"/>
      <c r="Y10" s="627"/>
      <c r="Z10" s="685" t="s">
        <v>126</v>
      </c>
      <c r="AA10" s="685"/>
      <c r="AB10" s="685"/>
      <c r="AC10" s="685"/>
      <c r="AD10" s="686" t="s">
        <v>126</v>
      </c>
      <c r="AE10" s="686"/>
      <c r="AF10" s="686"/>
      <c r="AG10" s="686"/>
      <c r="AH10" s="686"/>
      <c r="AI10" s="686"/>
      <c r="AJ10" s="686"/>
      <c r="AK10" s="686"/>
      <c r="AL10" s="628" t="s">
        <v>230</v>
      </c>
      <c r="AM10" s="629"/>
      <c r="AN10" s="629"/>
      <c r="AO10" s="687"/>
      <c r="AP10" s="620" t="s">
        <v>247</v>
      </c>
      <c r="AQ10" s="621"/>
      <c r="AR10" s="621"/>
      <c r="AS10" s="621"/>
      <c r="AT10" s="621"/>
      <c r="AU10" s="621"/>
      <c r="AV10" s="621"/>
      <c r="AW10" s="621"/>
      <c r="AX10" s="621"/>
      <c r="AY10" s="621"/>
      <c r="AZ10" s="621"/>
      <c r="BA10" s="621"/>
      <c r="BB10" s="621"/>
      <c r="BC10" s="621"/>
      <c r="BD10" s="621"/>
      <c r="BE10" s="621"/>
      <c r="BF10" s="622"/>
      <c r="BG10" s="623">
        <v>32077</v>
      </c>
      <c r="BH10" s="626"/>
      <c r="BI10" s="626"/>
      <c r="BJ10" s="626"/>
      <c r="BK10" s="626"/>
      <c r="BL10" s="626"/>
      <c r="BM10" s="626"/>
      <c r="BN10" s="627"/>
      <c r="BO10" s="685">
        <v>2</v>
      </c>
      <c r="BP10" s="685"/>
      <c r="BQ10" s="685"/>
      <c r="BR10" s="685"/>
      <c r="BS10" s="631" t="s">
        <v>230</v>
      </c>
      <c r="BT10" s="626"/>
      <c r="BU10" s="626"/>
      <c r="BV10" s="626"/>
      <c r="BW10" s="626"/>
      <c r="BX10" s="626"/>
      <c r="BY10" s="626"/>
      <c r="BZ10" s="626"/>
      <c r="CA10" s="626"/>
      <c r="CB10" s="666"/>
      <c r="CD10" s="667" t="s">
        <v>248</v>
      </c>
      <c r="CE10" s="664"/>
      <c r="CF10" s="664"/>
      <c r="CG10" s="664"/>
      <c r="CH10" s="664"/>
      <c r="CI10" s="664"/>
      <c r="CJ10" s="664"/>
      <c r="CK10" s="664"/>
      <c r="CL10" s="664"/>
      <c r="CM10" s="664"/>
      <c r="CN10" s="664"/>
      <c r="CO10" s="664"/>
      <c r="CP10" s="664"/>
      <c r="CQ10" s="665"/>
      <c r="CR10" s="623">
        <v>440</v>
      </c>
      <c r="CS10" s="626"/>
      <c r="CT10" s="626"/>
      <c r="CU10" s="626"/>
      <c r="CV10" s="626"/>
      <c r="CW10" s="626"/>
      <c r="CX10" s="626"/>
      <c r="CY10" s="627"/>
      <c r="CZ10" s="685">
        <v>0</v>
      </c>
      <c r="DA10" s="685"/>
      <c r="DB10" s="685"/>
      <c r="DC10" s="685"/>
      <c r="DD10" s="631" t="s">
        <v>126</v>
      </c>
      <c r="DE10" s="626"/>
      <c r="DF10" s="626"/>
      <c r="DG10" s="626"/>
      <c r="DH10" s="626"/>
      <c r="DI10" s="626"/>
      <c r="DJ10" s="626"/>
      <c r="DK10" s="626"/>
      <c r="DL10" s="626"/>
      <c r="DM10" s="626"/>
      <c r="DN10" s="626"/>
      <c r="DO10" s="626"/>
      <c r="DP10" s="627"/>
      <c r="DQ10" s="631">
        <v>440</v>
      </c>
      <c r="DR10" s="626"/>
      <c r="DS10" s="626"/>
      <c r="DT10" s="626"/>
      <c r="DU10" s="626"/>
      <c r="DV10" s="626"/>
      <c r="DW10" s="626"/>
      <c r="DX10" s="626"/>
      <c r="DY10" s="626"/>
      <c r="DZ10" s="626"/>
      <c r="EA10" s="626"/>
      <c r="EB10" s="626"/>
      <c r="EC10" s="666"/>
    </row>
    <row r="11" spans="2:143" ht="11.25" customHeight="1" x14ac:dyDescent="0.2">
      <c r="B11" s="620" t="s">
        <v>249</v>
      </c>
      <c r="C11" s="621"/>
      <c r="D11" s="621"/>
      <c r="E11" s="621"/>
      <c r="F11" s="621"/>
      <c r="G11" s="621"/>
      <c r="H11" s="621"/>
      <c r="I11" s="621"/>
      <c r="J11" s="621"/>
      <c r="K11" s="621"/>
      <c r="L11" s="621"/>
      <c r="M11" s="621"/>
      <c r="N11" s="621"/>
      <c r="O11" s="621"/>
      <c r="P11" s="621"/>
      <c r="Q11" s="622"/>
      <c r="R11" s="623" t="s">
        <v>126</v>
      </c>
      <c r="S11" s="626"/>
      <c r="T11" s="626"/>
      <c r="U11" s="626"/>
      <c r="V11" s="626"/>
      <c r="W11" s="626"/>
      <c r="X11" s="626"/>
      <c r="Y11" s="627"/>
      <c r="Z11" s="685" t="s">
        <v>126</v>
      </c>
      <c r="AA11" s="685"/>
      <c r="AB11" s="685"/>
      <c r="AC11" s="685"/>
      <c r="AD11" s="686" t="s">
        <v>230</v>
      </c>
      <c r="AE11" s="686"/>
      <c r="AF11" s="686"/>
      <c r="AG11" s="686"/>
      <c r="AH11" s="686"/>
      <c r="AI11" s="686"/>
      <c r="AJ11" s="686"/>
      <c r="AK11" s="686"/>
      <c r="AL11" s="628" t="s">
        <v>230</v>
      </c>
      <c r="AM11" s="629"/>
      <c r="AN11" s="629"/>
      <c r="AO11" s="687"/>
      <c r="AP11" s="620" t="s">
        <v>250</v>
      </c>
      <c r="AQ11" s="621"/>
      <c r="AR11" s="621"/>
      <c r="AS11" s="621"/>
      <c r="AT11" s="621"/>
      <c r="AU11" s="621"/>
      <c r="AV11" s="621"/>
      <c r="AW11" s="621"/>
      <c r="AX11" s="621"/>
      <c r="AY11" s="621"/>
      <c r="AZ11" s="621"/>
      <c r="BA11" s="621"/>
      <c r="BB11" s="621"/>
      <c r="BC11" s="621"/>
      <c r="BD11" s="621"/>
      <c r="BE11" s="621"/>
      <c r="BF11" s="622"/>
      <c r="BG11" s="623">
        <v>193084</v>
      </c>
      <c r="BH11" s="626"/>
      <c r="BI11" s="626"/>
      <c r="BJ11" s="626"/>
      <c r="BK11" s="626"/>
      <c r="BL11" s="626"/>
      <c r="BM11" s="626"/>
      <c r="BN11" s="627"/>
      <c r="BO11" s="685">
        <v>11.9</v>
      </c>
      <c r="BP11" s="685"/>
      <c r="BQ11" s="685"/>
      <c r="BR11" s="685"/>
      <c r="BS11" s="631" t="s">
        <v>230</v>
      </c>
      <c r="BT11" s="626"/>
      <c r="BU11" s="626"/>
      <c r="BV11" s="626"/>
      <c r="BW11" s="626"/>
      <c r="BX11" s="626"/>
      <c r="BY11" s="626"/>
      <c r="BZ11" s="626"/>
      <c r="CA11" s="626"/>
      <c r="CB11" s="666"/>
      <c r="CD11" s="667" t="s">
        <v>251</v>
      </c>
      <c r="CE11" s="664"/>
      <c r="CF11" s="664"/>
      <c r="CG11" s="664"/>
      <c r="CH11" s="664"/>
      <c r="CI11" s="664"/>
      <c r="CJ11" s="664"/>
      <c r="CK11" s="664"/>
      <c r="CL11" s="664"/>
      <c r="CM11" s="664"/>
      <c r="CN11" s="664"/>
      <c r="CO11" s="664"/>
      <c r="CP11" s="664"/>
      <c r="CQ11" s="665"/>
      <c r="CR11" s="623">
        <v>194871</v>
      </c>
      <c r="CS11" s="626"/>
      <c r="CT11" s="626"/>
      <c r="CU11" s="626"/>
      <c r="CV11" s="626"/>
      <c r="CW11" s="626"/>
      <c r="CX11" s="626"/>
      <c r="CY11" s="627"/>
      <c r="CZ11" s="685">
        <v>3.2</v>
      </c>
      <c r="DA11" s="685"/>
      <c r="DB11" s="685"/>
      <c r="DC11" s="685"/>
      <c r="DD11" s="631">
        <v>32918</v>
      </c>
      <c r="DE11" s="626"/>
      <c r="DF11" s="626"/>
      <c r="DG11" s="626"/>
      <c r="DH11" s="626"/>
      <c r="DI11" s="626"/>
      <c r="DJ11" s="626"/>
      <c r="DK11" s="626"/>
      <c r="DL11" s="626"/>
      <c r="DM11" s="626"/>
      <c r="DN11" s="626"/>
      <c r="DO11" s="626"/>
      <c r="DP11" s="627"/>
      <c r="DQ11" s="631">
        <v>136850</v>
      </c>
      <c r="DR11" s="626"/>
      <c r="DS11" s="626"/>
      <c r="DT11" s="626"/>
      <c r="DU11" s="626"/>
      <c r="DV11" s="626"/>
      <c r="DW11" s="626"/>
      <c r="DX11" s="626"/>
      <c r="DY11" s="626"/>
      <c r="DZ11" s="626"/>
      <c r="EA11" s="626"/>
      <c r="EB11" s="626"/>
      <c r="EC11" s="666"/>
    </row>
    <row r="12" spans="2:143" ht="11.25" customHeight="1" x14ac:dyDescent="0.2">
      <c r="B12" s="620" t="s">
        <v>252</v>
      </c>
      <c r="C12" s="621"/>
      <c r="D12" s="621"/>
      <c r="E12" s="621"/>
      <c r="F12" s="621"/>
      <c r="G12" s="621"/>
      <c r="H12" s="621"/>
      <c r="I12" s="621"/>
      <c r="J12" s="621"/>
      <c r="K12" s="621"/>
      <c r="L12" s="621"/>
      <c r="M12" s="621"/>
      <c r="N12" s="621"/>
      <c r="O12" s="621"/>
      <c r="P12" s="621"/>
      <c r="Q12" s="622"/>
      <c r="R12" s="623">
        <v>251366</v>
      </c>
      <c r="S12" s="626"/>
      <c r="T12" s="626"/>
      <c r="U12" s="626"/>
      <c r="V12" s="626"/>
      <c r="W12" s="626"/>
      <c r="X12" s="626"/>
      <c r="Y12" s="627"/>
      <c r="Z12" s="685">
        <v>3.9</v>
      </c>
      <c r="AA12" s="685"/>
      <c r="AB12" s="685"/>
      <c r="AC12" s="685"/>
      <c r="AD12" s="686">
        <v>251366</v>
      </c>
      <c r="AE12" s="686"/>
      <c r="AF12" s="686"/>
      <c r="AG12" s="686"/>
      <c r="AH12" s="686"/>
      <c r="AI12" s="686"/>
      <c r="AJ12" s="686"/>
      <c r="AK12" s="686"/>
      <c r="AL12" s="628">
        <v>7.6</v>
      </c>
      <c r="AM12" s="629"/>
      <c r="AN12" s="629"/>
      <c r="AO12" s="687"/>
      <c r="AP12" s="620" t="s">
        <v>253</v>
      </c>
      <c r="AQ12" s="621"/>
      <c r="AR12" s="621"/>
      <c r="AS12" s="621"/>
      <c r="AT12" s="621"/>
      <c r="AU12" s="621"/>
      <c r="AV12" s="621"/>
      <c r="AW12" s="621"/>
      <c r="AX12" s="621"/>
      <c r="AY12" s="621"/>
      <c r="AZ12" s="621"/>
      <c r="BA12" s="621"/>
      <c r="BB12" s="621"/>
      <c r="BC12" s="621"/>
      <c r="BD12" s="621"/>
      <c r="BE12" s="621"/>
      <c r="BF12" s="622"/>
      <c r="BG12" s="623">
        <v>676923</v>
      </c>
      <c r="BH12" s="626"/>
      <c r="BI12" s="626"/>
      <c r="BJ12" s="626"/>
      <c r="BK12" s="626"/>
      <c r="BL12" s="626"/>
      <c r="BM12" s="626"/>
      <c r="BN12" s="627"/>
      <c r="BO12" s="685">
        <v>41.7</v>
      </c>
      <c r="BP12" s="685"/>
      <c r="BQ12" s="685"/>
      <c r="BR12" s="685"/>
      <c r="BS12" s="631" t="s">
        <v>126</v>
      </c>
      <c r="BT12" s="626"/>
      <c r="BU12" s="626"/>
      <c r="BV12" s="626"/>
      <c r="BW12" s="626"/>
      <c r="BX12" s="626"/>
      <c r="BY12" s="626"/>
      <c r="BZ12" s="626"/>
      <c r="CA12" s="626"/>
      <c r="CB12" s="666"/>
      <c r="CD12" s="667" t="s">
        <v>254</v>
      </c>
      <c r="CE12" s="664"/>
      <c r="CF12" s="664"/>
      <c r="CG12" s="664"/>
      <c r="CH12" s="664"/>
      <c r="CI12" s="664"/>
      <c r="CJ12" s="664"/>
      <c r="CK12" s="664"/>
      <c r="CL12" s="664"/>
      <c r="CM12" s="664"/>
      <c r="CN12" s="664"/>
      <c r="CO12" s="664"/>
      <c r="CP12" s="664"/>
      <c r="CQ12" s="665"/>
      <c r="CR12" s="623">
        <v>52760</v>
      </c>
      <c r="CS12" s="626"/>
      <c r="CT12" s="626"/>
      <c r="CU12" s="626"/>
      <c r="CV12" s="626"/>
      <c r="CW12" s="626"/>
      <c r="CX12" s="626"/>
      <c r="CY12" s="627"/>
      <c r="CZ12" s="685">
        <v>0.9</v>
      </c>
      <c r="DA12" s="685"/>
      <c r="DB12" s="685"/>
      <c r="DC12" s="685"/>
      <c r="DD12" s="631" t="s">
        <v>230</v>
      </c>
      <c r="DE12" s="626"/>
      <c r="DF12" s="626"/>
      <c r="DG12" s="626"/>
      <c r="DH12" s="626"/>
      <c r="DI12" s="626"/>
      <c r="DJ12" s="626"/>
      <c r="DK12" s="626"/>
      <c r="DL12" s="626"/>
      <c r="DM12" s="626"/>
      <c r="DN12" s="626"/>
      <c r="DO12" s="626"/>
      <c r="DP12" s="627"/>
      <c r="DQ12" s="631">
        <v>26053</v>
      </c>
      <c r="DR12" s="626"/>
      <c r="DS12" s="626"/>
      <c r="DT12" s="626"/>
      <c r="DU12" s="626"/>
      <c r="DV12" s="626"/>
      <c r="DW12" s="626"/>
      <c r="DX12" s="626"/>
      <c r="DY12" s="626"/>
      <c r="DZ12" s="626"/>
      <c r="EA12" s="626"/>
      <c r="EB12" s="626"/>
      <c r="EC12" s="666"/>
    </row>
    <row r="13" spans="2:143" ht="11.25" customHeight="1" x14ac:dyDescent="0.2">
      <c r="B13" s="620" t="s">
        <v>255</v>
      </c>
      <c r="C13" s="621"/>
      <c r="D13" s="621"/>
      <c r="E13" s="621"/>
      <c r="F13" s="621"/>
      <c r="G13" s="621"/>
      <c r="H13" s="621"/>
      <c r="I13" s="621"/>
      <c r="J13" s="621"/>
      <c r="K13" s="621"/>
      <c r="L13" s="621"/>
      <c r="M13" s="621"/>
      <c r="N13" s="621"/>
      <c r="O13" s="621"/>
      <c r="P13" s="621"/>
      <c r="Q13" s="622"/>
      <c r="R13" s="623" t="s">
        <v>126</v>
      </c>
      <c r="S13" s="626"/>
      <c r="T13" s="626"/>
      <c r="U13" s="626"/>
      <c r="V13" s="626"/>
      <c r="W13" s="626"/>
      <c r="X13" s="626"/>
      <c r="Y13" s="627"/>
      <c r="Z13" s="685" t="s">
        <v>126</v>
      </c>
      <c r="AA13" s="685"/>
      <c r="AB13" s="685"/>
      <c r="AC13" s="685"/>
      <c r="AD13" s="686" t="s">
        <v>126</v>
      </c>
      <c r="AE13" s="686"/>
      <c r="AF13" s="686"/>
      <c r="AG13" s="686"/>
      <c r="AH13" s="686"/>
      <c r="AI13" s="686"/>
      <c r="AJ13" s="686"/>
      <c r="AK13" s="686"/>
      <c r="AL13" s="628" t="s">
        <v>126</v>
      </c>
      <c r="AM13" s="629"/>
      <c r="AN13" s="629"/>
      <c r="AO13" s="687"/>
      <c r="AP13" s="620" t="s">
        <v>256</v>
      </c>
      <c r="AQ13" s="621"/>
      <c r="AR13" s="621"/>
      <c r="AS13" s="621"/>
      <c r="AT13" s="621"/>
      <c r="AU13" s="621"/>
      <c r="AV13" s="621"/>
      <c r="AW13" s="621"/>
      <c r="AX13" s="621"/>
      <c r="AY13" s="621"/>
      <c r="AZ13" s="621"/>
      <c r="BA13" s="621"/>
      <c r="BB13" s="621"/>
      <c r="BC13" s="621"/>
      <c r="BD13" s="621"/>
      <c r="BE13" s="621"/>
      <c r="BF13" s="622"/>
      <c r="BG13" s="623">
        <v>676557</v>
      </c>
      <c r="BH13" s="626"/>
      <c r="BI13" s="626"/>
      <c r="BJ13" s="626"/>
      <c r="BK13" s="626"/>
      <c r="BL13" s="626"/>
      <c r="BM13" s="626"/>
      <c r="BN13" s="627"/>
      <c r="BO13" s="685">
        <v>41.7</v>
      </c>
      <c r="BP13" s="685"/>
      <c r="BQ13" s="685"/>
      <c r="BR13" s="685"/>
      <c r="BS13" s="631" t="s">
        <v>230</v>
      </c>
      <c r="BT13" s="626"/>
      <c r="BU13" s="626"/>
      <c r="BV13" s="626"/>
      <c r="BW13" s="626"/>
      <c r="BX13" s="626"/>
      <c r="BY13" s="626"/>
      <c r="BZ13" s="626"/>
      <c r="CA13" s="626"/>
      <c r="CB13" s="666"/>
      <c r="CD13" s="667" t="s">
        <v>257</v>
      </c>
      <c r="CE13" s="664"/>
      <c r="CF13" s="664"/>
      <c r="CG13" s="664"/>
      <c r="CH13" s="664"/>
      <c r="CI13" s="664"/>
      <c r="CJ13" s="664"/>
      <c r="CK13" s="664"/>
      <c r="CL13" s="664"/>
      <c r="CM13" s="664"/>
      <c r="CN13" s="664"/>
      <c r="CO13" s="664"/>
      <c r="CP13" s="664"/>
      <c r="CQ13" s="665"/>
      <c r="CR13" s="623">
        <v>988165</v>
      </c>
      <c r="CS13" s="626"/>
      <c r="CT13" s="626"/>
      <c r="CU13" s="626"/>
      <c r="CV13" s="626"/>
      <c r="CW13" s="626"/>
      <c r="CX13" s="626"/>
      <c r="CY13" s="627"/>
      <c r="CZ13" s="685">
        <v>16.399999999999999</v>
      </c>
      <c r="DA13" s="685"/>
      <c r="DB13" s="685"/>
      <c r="DC13" s="685"/>
      <c r="DD13" s="631">
        <v>385158</v>
      </c>
      <c r="DE13" s="626"/>
      <c r="DF13" s="626"/>
      <c r="DG13" s="626"/>
      <c r="DH13" s="626"/>
      <c r="DI13" s="626"/>
      <c r="DJ13" s="626"/>
      <c r="DK13" s="626"/>
      <c r="DL13" s="626"/>
      <c r="DM13" s="626"/>
      <c r="DN13" s="626"/>
      <c r="DO13" s="626"/>
      <c r="DP13" s="627"/>
      <c r="DQ13" s="631">
        <v>639312</v>
      </c>
      <c r="DR13" s="626"/>
      <c r="DS13" s="626"/>
      <c r="DT13" s="626"/>
      <c r="DU13" s="626"/>
      <c r="DV13" s="626"/>
      <c r="DW13" s="626"/>
      <c r="DX13" s="626"/>
      <c r="DY13" s="626"/>
      <c r="DZ13" s="626"/>
      <c r="EA13" s="626"/>
      <c r="EB13" s="626"/>
      <c r="EC13" s="666"/>
    </row>
    <row r="14" spans="2:143" ht="11.25" customHeight="1" x14ac:dyDescent="0.2">
      <c r="B14" s="620" t="s">
        <v>258</v>
      </c>
      <c r="C14" s="621"/>
      <c r="D14" s="621"/>
      <c r="E14" s="621"/>
      <c r="F14" s="621"/>
      <c r="G14" s="621"/>
      <c r="H14" s="621"/>
      <c r="I14" s="621"/>
      <c r="J14" s="621"/>
      <c r="K14" s="621"/>
      <c r="L14" s="621"/>
      <c r="M14" s="621"/>
      <c r="N14" s="621"/>
      <c r="O14" s="621"/>
      <c r="P14" s="621"/>
      <c r="Q14" s="622"/>
      <c r="R14" s="623" t="s">
        <v>230</v>
      </c>
      <c r="S14" s="626"/>
      <c r="T14" s="626"/>
      <c r="U14" s="626"/>
      <c r="V14" s="626"/>
      <c r="W14" s="626"/>
      <c r="X14" s="626"/>
      <c r="Y14" s="627"/>
      <c r="Z14" s="685" t="s">
        <v>230</v>
      </c>
      <c r="AA14" s="685"/>
      <c r="AB14" s="685"/>
      <c r="AC14" s="685"/>
      <c r="AD14" s="686" t="s">
        <v>230</v>
      </c>
      <c r="AE14" s="686"/>
      <c r="AF14" s="686"/>
      <c r="AG14" s="686"/>
      <c r="AH14" s="686"/>
      <c r="AI14" s="686"/>
      <c r="AJ14" s="686"/>
      <c r="AK14" s="686"/>
      <c r="AL14" s="628" t="s">
        <v>135</v>
      </c>
      <c r="AM14" s="629"/>
      <c r="AN14" s="629"/>
      <c r="AO14" s="687"/>
      <c r="AP14" s="620" t="s">
        <v>259</v>
      </c>
      <c r="AQ14" s="621"/>
      <c r="AR14" s="621"/>
      <c r="AS14" s="621"/>
      <c r="AT14" s="621"/>
      <c r="AU14" s="621"/>
      <c r="AV14" s="621"/>
      <c r="AW14" s="621"/>
      <c r="AX14" s="621"/>
      <c r="AY14" s="621"/>
      <c r="AZ14" s="621"/>
      <c r="BA14" s="621"/>
      <c r="BB14" s="621"/>
      <c r="BC14" s="621"/>
      <c r="BD14" s="621"/>
      <c r="BE14" s="621"/>
      <c r="BF14" s="622"/>
      <c r="BG14" s="623">
        <v>46380</v>
      </c>
      <c r="BH14" s="626"/>
      <c r="BI14" s="626"/>
      <c r="BJ14" s="626"/>
      <c r="BK14" s="626"/>
      <c r="BL14" s="626"/>
      <c r="BM14" s="626"/>
      <c r="BN14" s="627"/>
      <c r="BO14" s="685">
        <v>2.9</v>
      </c>
      <c r="BP14" s="685"/>
      <c r="BQ14" s="685"/>
      <c r="BR14" s="685"/>
      <c r="BS14" s="631" t="s">
        <v>135</v>
      </c>
      <c r="BT14" s="626"/>
      <c r="BU14" s="626"/>
      <c r="BV14" s="626"/>
      <c r="BW14" s="626"/>
      <c r="BX14" s="626"/>
      <c r="BY14" s="626"/>
      <c r="BZ14" s="626"/>
      <c r="CA14" s="626"/>
      <c r="CB14" s="666"/>
      <c r="CD14" s="667" t="s">
        <v>260</v>
      </c>
      <c r="CE14" s="664"/>
      <c r="CF14" s="664"/>
      <c r="CG14" s="664"/>
      <c r="CH14" s="664"/>
      <c r="CI14" s="664"/>
      <c r="CJ14" s="664"/>
      <c r="CK14" s="664"/>
      <c r="CL14" s="664"/>
      <c r="CM14" s="664"/>
      <c r="CN14" s="664"/>
      <c r="CO14" s="664"/>
      <c r="CP14" s="664"/>
      <c r="CQ14" s="665"/>
      <c r="CR14" s="623">
        <v>232372</v>
      </c>
      <c r="CS14" s="626"/>
      <c r="CT14" s="626"/>
      <c r="CU14" s="626"/>
      <c r="CV14" s="626"/>
      <c r="CW14" s="626"/>
      <c r="CX14" s="626"/>
      <c r="CY14" s="627"/>
      <c r="CZ14" s="685">
        <v>3.8</v>
      </c>
      <c r="DA14" s="685"/>
      <c r="DB14" s="685"/>
      <c r="DC14" s="685"/>
      <c r="DD14" s="631">
        <v>38748</v>
      </c>
      <c r="DE14" s="626"/>
      <c r="DF14" s="626"/>
      <c r="DG14" s="626"/>
      <c r="DH14" s="626"/>
      <c r="DI14" s="626"/>
      <c r="DJ14" s="626"/>
      <c r="DK14" s="626"/>
      <c r="DL14" s="626"/>
      <c r="DM14" s="626"/>
      <c r="DN14" s="626"/>
      <c r="DO14" s="626"/>
      <c r="DP14" s="627"/>
      <c r="DQ14" s="631">
        <v>204952</v>
      </c>
      <c r="DR14" s="626"/>
      <c r="DS14" s="626"/>
      <c r="DT14" s="626"/>
      <c r="DU14" s="626"/>
      <c r="DV14" s="626"/>
      <c r="DW14" s="626"/>
      <c r="DX14" s="626"/>
      <c r="DY14" s="626"/>
      <c r="DZ14" s="626"/>
      <c r="EA14" s="626"/>
      <c r="EB14" s="626"/>
      <c r="EC14" s="666"/>
    </row>
    <row r="15" spans="2:143" ht="11.25" customHeight="1" x14ac:dyDescent="0.2">
      <c r="B15" s="620" t="s">
        <v>261</v>
      </c>
      <c r="C15" s="621"/>
      <c r="D15" s="621"/>
      <c r="E15" s="621"/>
      <c r="F15" s="621"/>
      <c r="G15" s="621"/>
      <c r="H15" s="621"/>
      <c r="I15" s="621"/>
      <c r="J15" s="621"/>
      <c r="K15" s="621"/>
      <c r="L15" s="621"/>
      <c r="M15" s="621"/>
      <c r="N15" s="621"/>
      <c r="O15" s="621"/>
      <c r="P15" s="621"/>
      <c r="Q15" s="622"/>
      <c r="R15" s="623">
        <v>10811</v>
      </c>
      <c r="S15" s="626"/>
      <c r="T15" s="626"/>
      <c r="U15" s="626"/>
      <c r="V15" s="626"/>
      <c r="W15" s="626"/>
      <c r="X15" s="626"/>
      <c r="Y15" s="627"/>
      <c r="Z15" s="685">
        <v>0.2</v>
      </c>
      <c r="AA15" s="685"/>
      <c r="AB15" s="685"/>
      <c r="AC15" s="685"/>
      <c r="AD15" s="686">
        <v>10811</v>
      </c>
      <c r="AE15" s="686"/>
      <c r="AF15" s="686"/>
      <c r="AG15" s="686"/>
      <c r="AH15" s="686"/>
      <c r="AI15" s="686"/>
      <c r="AJ15" s="686"/>
      <c r="AK15" s="686"/>
      <c r="AL15" s="628">
        <v>0.3</v>
      </c>
      <c r="AM15" s="629"/>
      <c r="AN15" s="629"/>
      <c r="AO15" s="687"/>
      <c r="AP15" s="620" t="s">
        <v>262</v>
      </c>
      <c r="AQ15" s="621"/>
      <c r="AR15" s="621"/>
      <c r="AS15" s="621"/>
      <c r="AT15" s="621"/>
      <c r="AU15" s="621"/>
      <c r="AV15" s="621"/>
      <c r="AW15" s="621"/>
      <c r="AX15" s="621"/>
      <c r="AY15" s="621"/>
      <c r="AZ15" s="621"/>
      <c r="BA15" s="621"/>
      <c r="BB15" s="621"/>
      <c r="BC15" s="621"/>
      <c r="BD15" s="621"/>
      <c r="BE15" s="621"/>
      <c r="BF15" s="622"/>
      <c r="BG15" s="623">
        <v>120803</v>
      </c>
      <c r="BH15" s="626"/>
      <c r="BI15" s="626"/>
      <c r="BJ15" s="626"/>
      <c r="BK15" s="626"/>
      <c r="BL15" s="626"/>
      <c r="BM15" s="626"/>
      <c r="BN15" s="627"/>
      <c r="BO15" s="685">
        <v>7.4</v>
      </c>
      <c r="BP15" s="685"/>
      <c r="BQ15" s="685"/>
      <c r="BR15" s="685"/>
      <c r="BS15" s="631" t="s">
        <v>230</v>
      </c>
      <c r="BT15" s="626"/>
      <c r="BU15" s="626"/>
      <c r="BV15" s="626"/>
      <c r="BW15" s="626"/>
      <c r="BX15" s="626"/>
      <c r="BY15" s="626"/>
      <c r="BZ15" s="626"/>
      <c r="CA15" s="626"/>
      <c r="CB15" s="666"/>
      <c r="CD15" s="667" t="s">
        <v>263</v>
      </c>
      <c r="CE15" s="664"/>
      <c r="CF15" s="664"/>
      <c r="CG15" s="664"/>
      <c r="CH15" s="664"/>
      <c r="CI15" s="664"/>
      <c r="CJ15" s="664"/>
      <c r="CK15" s="664"/>
      <c r="CL15" s="664"/>
      <c r="CM15" s="664"/>
      <c r="CN15" s="664"/>
      <c r="CO15" s="664"/>
      <c r="CP15" s="664"/>
      <c r="CQ15" s="665"/>
      <c r="CR15" s="623">
        <v>544414</v>
      </c>
      <c r="CS15" s="626"/>
      <c r="CT15" s="626"/>
      <c r="CU15" s="626"/>
      <c r="CV15" s="626"/>
      <c r="CW15" s="626"/>
      <c r="CX15" s="626"/>
      <c r="CY15" s="627"/>
      <c r="CZ15" s="685">
        <v>9</v>
      </c>
      <c r="DA15" s="685"/>
      <c r="DB15" s="685"/>
      <c r="DC15" s="685"/>
      <c r="DD15" s="631">
        <v>72377</v>
      </c>
      <c r="DE15" s="626"/>
      <c r="DF15" s="626"/>
      <c r="DG15" s="626"/>
      <c r="DH15" s="626"/>
      <c r="DI15" s="626"/>
      <c r="DJ15" s="626"/>
      <c r="DK15" s="626"/>
      <c r="DL15" s="626"/>
      <c r="DM15" s="626"/>
      <c r="DN15" s="626"/>
      <c r="DO15" s="626"/>
      <c r="DP15" s="627"/>
      <c r="DQ15" s="631">
        <v>437984</v>
      </c>
      <c r="DR15" s="626"/>
      <c r="DS15" s="626"/>
      <c r="DT15" s="626"/>
      <c r="DU15" s="626"/>
      <c r="DV15" s="626"/>
      <c r="DW15" s="626"/>
      <c r="DX15" s="626"/>
      <c r="DY15" s="626"/>
      <c r="DZ15" s="626"/>
      <c r="EA15" s="626"/>
      <c r="EB15" s="626"/>
      <c r="EC15" s="666"/>
    </row>
    <row r="16" spans="2:143" ht="11.25" customHeight="1" x14ac:dyDescent="0.2">
      <c r="B16" s="620" t="s">
        <v>264</v>
      </c>
      <c r="C16" s="621"/>
      <c r="D16" s="621"/>
      <c r="E16" s="621"/>
      <c r="F16" s="621"/>
      <c r="G16" s="621"/>
      <c r="H16" s="621"/>
      <c r="I16" s="621"/>
      <c r="J16" s="621"/>
      <c r="K16" s="621"/>
      <c r="L16" s="621"/>
      <c r="M16" s="621"/>
      <c r="N16" s="621"/>
      <c r="O16" s="621"/>
      <c r="P16" s="621"/>
      <c r="Q16" s="622"/>
      <c r="R16" s="623" t="s">
        <v>126</v>
      </c>
      <c r="S16" s="626"/>
      <c r="T16" s="626"/>
      <c r="U16" s="626"/>
      <c r="V16" s="626"/>
      <c r="W16" s="626"/>
      <c r="X16" s="626"/>
      <c r="Y16" s="627"/>
      <c r="Z16" s="685" t="s">
        <v>230</v>
      </c>
      <c r="AA16" s="685"/>
      <c r="AB16" s="685"/>
      <c r="AC16" s="685"/>
      <c r="AD16" s="686" t="s">
        <v>230</v>
      </c>
      <c r="AE16" s="686"/>
      <c r="AF16" s="686"/>
      <c r="AG16" s="686"/>
      <c r="AH16" s="686"/>
      <c r="AI16" s="686"/>
      <c r="AJ16" s="686"/>
      <c r="AK16" s="686"/>
      <c r="AL16" s="628" t="s">
        <v>126</v>
      </c>
      <c r="AM16" s="629"/>
      <c r="AN16" s="629"/>
      <c r="AO16" s="687"/>
      <c r="AP16" s="620" t="s">
        <v>265</v>
      </c>
      <c r="AQ16" s="621"/>
      <c r="AR16" s="621"/>
      <c r="AS16" s="621"/>
      <c r="AT16" s="621"/>
      <c r="AU16" s="621"/>
      <c r="AV16" s="621"/>
      <c r="AW16" s="621"/>
      <c r="AX16" s="621"/>
      <c r="AY16" s="621"/>
      <c r="AZ16" s="621"/>
      <c r="BA16" s="621"/>
      <c r="BB16" s="621"/>
      <c r="BC16" s="621"/>
      <c r="BD16" s="621"/>
      <c r="BE16" s="621"/>
      <c r="BF16" s="622"/>
      <c r="BG16" s="623" t="s">
        <v>126</v>
      </c>
      <c r="BH16" s="626"/>
      <c r="BI16" s="626"/>
      <c r="BJ16" s="626"/>
      <c r="BK16" s="626"/>
      <c r="BL16" s="626"/>
      <c r="BM16" s="626"/>
      <c r="BN16" s="627"/>
      <c r="BO16" s="685" t="s">
        <v>126</v>
      </c>
      <c r="BP16" s="685"/>
      <c r="BQ16" s="685"/>
      <c r="BR16" s="685"/>
      <c r="BS16" s="631" t="s">
        <v>126</v>
      </c>
      <c r="BT16" s="626"/>
      <c r="BU16" s="626"/>
      <c r="BV16" s="626"/>
      <c r="BW16" s="626"/>
      <c r="BX16" s="626"/>
      <c r="BY16" s="626"/>
      <c r="BZ16" s="626"/>
      <c r="CA16" s="626"/>
      <c r="CB16" s="666"/>
      <c r="CD16" s="667" t="s">
        <v>266</v>
      </c>
      <c r="CE16" s="664"/>
      <c r="CF16" s="664"/>
      <c r="CG16" s="664"/>
      <c r="CH16" s="664"/>
      <c r="CI16" s="664"/>
      <c r="CJ16" s="664"/>
      <c r="CK16" s="664"/>
      <c r="CL16" s="664"/>
      <c r="CM16" s="664"/>
      <c r="CN16" s="664"/>
      <c r="CO16" s="664"/>
      <c r="CP16" s="664"/>
      <c r="CQ16" s="665"/>
      <c r="CR16" s="623">
        <v>46737</v>
      </c>
      <c r="CS16" s="626"/>
      <c r="CT16" s="626"/>
      <c r="CU16" s="626"/>
      <c r="CV16" s="626"/>
      <c r="CW16" s="626"/>
      <c r="CX16" s="626"/>
      <c r="CY16" s="627"/>
      <c r="CZ16" s="685">
        <v>0.8</v>
      </c>
      <c r="DA16" s="685"/>
      <c r="DB16" s="685"/>
      <c r="DC16" s="685"/>
      <c r="DD16" s="631" t="s">
        <v>230</v>
      </c>
      <c r="DE16" s="626"/>
      <c r="DF16" s="626"/>
      <c r="DG16" s="626"/>
      <c r="DH16" s="626"/>
      <c r="DI16" s="626"/>
      <c r="DJ16" s="626"/>
      <c r="DK16" s="626"/>
      <c r="DL16" s="626"/>
      <c r="DM16" s="626"/>
      <c r="DN16" s="626"/>
      <c r="DO16" s="626"/>
      <c r="DP16" s="627"/>
      <c r="DQ16" s="631">
        <v>6060</v>
      </c>
      <c r="DR16" s="626"/>
      <c r="DS16" s="626"/>
      <c r="DT16" s="626"/>
      <c r="DU16" s="626"/>
      <c r="DV16" s="626"/>
      <c r="DW16" s="626"/>
      <c r="DX16" s="626"/>
      <c r="DY16" s="626"/>
      <c r="DZ16" s="626"/>
      <c r="EA16" s="626"/>
      <c r="EB16" s="626"/>
      <c r="EC16" s="666"/>
    </row>
    <row r="17" spans="2:133" ht="11.25" customHeight="1" x14ac:dyDescent="0.2">
      <c r="B17" s="620" t="s">
        <v>267</v>
      </c>
      <c r="C17" s="621"/>
      <c r="D17" s="621"/>
      <c r="E17" s="621"/>
      <c r="F17" s="621"/>
      <c r="G17" s="621"/>
      <c r="H17" s="621"/>
      <c r="I17" s="621"/>
      <c r="J17" s="621"/>
      <c r="K17" s="621"/>
      <c r="L17" s="621"/>
      <c r="M17" s="621"/>
      <c r="N17" s="621"/>
      <c r="O17" s="621"/>
      <c r="P17" s="621"/>
      <c r="Q17" s="622"/>
      <c r="R17" s="623">
        <v>12662</v>
      </c>
      <c r="S17" s="626"/>
      <c r="T17" s="626"/>
      <c r="U17" s="626"/>
      <c r="V17" s="626"/>
      <c r="W17" s="626"/>
      <c r="X17" s="626"/>
      <c r="Y17" s="627"/>
      <c r="Z17" s="685">
        <v>0.2</v>
      </c>
      <c r="AA17" s="685"/>
      <c r="AB17" s="685"/>
      <c r="AC17" s="685"/>
      <c r="AD17" s="686">
        <v>12662</v>
      </c>
      <c r="AE17" s="686"/>
      <c r="AF17" s="686"/>
      <c r="AG17" s="686"/>
      <c r="AH17" s="686"/>
      <c r="AI17" s="686"/>
      <c r="AJ17" s="686"/>
      <c r="AK17" s="686"/>
      <c r="AL17" s="628">
        <v>0.4</v>
      </c>
      <c r="AM17" s="629"/>
      <c r="AN17" s="629"/>
      <c r="AO17" s="687"/>
      <c r="AP17" s="620" t="s">
        <v>268</v>
      </c>
      <c r="AQ17" s="621"/>
      <c r="AR17" s="621"/>
      <c r="AS17" s="621"/>
      <c r="AT17" s="621"/>
      <c r="AU17" s="621"/>
      <c r="AV17" s="621"/>
      <c r="AW17" s="621"/>
      <c r="AX17" s="621"/>
      <c r="AY17" s="621"/>
      <c r="AZ17" s="621"/>
      <c r="BA17" s="621"/>
      <c r="BB17" s="621"/>
      <c r="BC17" s="621"/>
      <c r="BD17" s="621"/>
      <c r="BE17" s="621"/>
      <c r="BF17" s="622"/>
      <c r="BG17" s="623" t="s">
        <v>126</v>
      </c>
      <c r="BH17" s="626"/>
      <c r="BI17" s="626"/>
      <c r="BJ17" s="626"/>
      <c r="BK17" s="626"/>
      <c r="BL17" s="626"/>
      <c r="BM17" s="626"/>
      <c r="BN17" s="627"/>
      <c r="BO17" s="685" t="s">
        <v>230</v>
      </c>
      <c r="BP17" s="685"/>
      <c r="BQ17" s="685"/>
      <c r="BR17" s="685"/>
      <c r="BS17" s="631" t="s">
        <v>126</v>
      </c>
      <c r="BT17" s="626"/>
      <c r="BU17" s="626"/>
      <c r="BV17" s="626"/>
      <c r="BW17" s="626"/>
      <c r="BX17" s="626"/>
      <c r="BY17" s="626"/>
      <c r="BZ17" s="626"/>
      <c r="CA17" s="626"/>
      <c r="CB17" s="666"/>
      <c r="CD17" s="667" t="s">
        <v>269</v>
      </c>
      <c r="CE17" s="664"/>
      <c r="CF17" s="664"/>
      <c r="CG17" s="664"/>
      <c r="CH17" s="664"/>
      <c r="CI17" s="664"/>
      <c r="CJ17" s="664"/>
      <c r="CK17" s="664"/>
      <c r="CL17" s="664"/>
      <c r="CM17" s="664"/>
      <c r="CN17" s="664"/>
      <c r="CO17" s="664"/>
      <c r="CP17" s="664"/>
      <c r="CQ17" s="665"/>
      <c r="CR17" s="623">
        <v>492662</v>
      </c>
      <c r="CS17" s="626"/>
      <c r="CT17" s="626"/>
      <c r="CU17" s="626"/>
      <c r="CV17" s="626"/>
      <c r="CW17" s="626"/>
      <c r="CX17" s="626"/>
      <c r="CY17" s="627"/>
      <c r="CZ17" s="685">
        <v>8.1999999999999993</v>
      </c>
      <c r="DA17" s="685"/>
      <c r="DB17" s="685"/>
      <c r="DC17" s="685"/>
      <c r="DD17" s="631" t="s">
        <v>126</v>
      </c>
      <c r="DE17" s="626"/>
      <c r="DF17" s="626"/>
      <c r="DG17" s="626"/>
      <c r="DH17" s="626"/>
      <c r="DI17" s="626"/>
      <c r="DJ17" s="626"/>
      <c r="DK17" s="626"/>
      <c r="DL17" s="626"/>
      <c r="DM17" s="626"/>
      <c r="DN17" s="626"/>
      <c r="DO17" s="626"/>
      <c r="DP17" s="627"/>
      <c r="DQ17" s="631">
        <v>451042</v>
      </c>
      <c r="DR17" s="626"/>
      <c r="DS17" s="626"/>
      <c r="DT17" s="626"/>
      <c r="DU17" s="626"/>
      <c r="DV17" s="626"/>
      <c r="DW17" s="626"/>
      <c r="DX17" s="626"/>
      <c r="DY17" s="626"/>
      <c r="DZ17" s="626"/>
      <c r="EA17" s="626"/>
      <c r="EB17" s="626"/>
      <c r="EC17" s="666"/>
    </row>
    <row r="18" spans="2:133" ht="11.25" customHeight="1" x14ac:dyDescent="0.2">
      <c r="B18" s="620" t="s">
        <v>270</v>
      </c>
      <c r="C18" s="621"/>
      <c r="D18" s="621"/>
      <c r="E18" s="621"/>
      <c r="F18" s="621"/>
      <c r="G18" s="621"/>
      <c r="H18" s="621"/>
      <c r="I18" s="621"/>
      <c r="J18" s="621"/>
      <c r="K18" s="621"/>
      <c r="L18" s="621"/>
      <c r="M18" s="621"/>
      <c r="N18" s="621"/>
      <c r="O18" s="621"/>
      <c r="P18" s="621"/>
      <c r="Q18" s="622"/>
      <c r="R18" s="623">
        <v>1387589</v>
      </c>
      <c r="S18" s="626"/>
      <c r="T18" s="626"/>
      <c r="U18" s="626"/>
      <c r="V18" s="626"/>
      <c r="W18" s="626"/>
      <c r="X18" s="626"/>
      <c r="Y18" s="627"/>
      <c r="Z18" s="685">
        <v>21.5</v>
      </c>
      <c r="AA18" s="685"/>
      <c r="AB18" s="685"/>
      <c r="AC18" s="685"/>
      <c r="AD18" s="686">
        <v>1304024</v>
      </c>
      <c r="AE18" s="686"/>
      <c r="AF18" s="686"/>
      <c r="AG18" s="686"/>
      <c r="AH18" s="686"/>
      <c r="AI18" s="686"/>
      <c r="AJ18" s="686"/>
      <c r="AK18" s="686"/>
      <c r="AL18" s="628">
        <v>39.6</v>
      </c>
      <c r="AM18" s="629"/>
      <c r="AN18" s="629"/>
      <c r="AO18" s="687"/>
      <c r="AP18" s="620" t="s">
        <v>271</v>
      </c>
      <c r="AQ18" s="621"/>
      <c r="AR18" s="621"/>
      <c r="AS18" s="621"/>
      <c r="AT18" s="621"/>
      <c r="AU18" s="621"/>
      <c r="AV18" s="621"/>
      <c r="AW18" s="621"/>
      <c r="AX18" s="621"/>
      <c r="AY18" s="621"/>
      <c r="AZ18" s="621"/>
      <c r="BA18" s="621"/>
      <c r="BB18" s="621"/>
      <c r="BC18" s="621"/>
      <c r="BD18" s="621"/>
      <c r="BE18" s="621"/>
      <c r="BF18" s="622"/>
      <c r="BG18" s="623" t="s">
        <v>230</v>
      </c>
      <c r="BH18" s="626"/>
      <c r="BI18" s="626"/>
      <c r="BJ18" s="626"/>
      <c r="BK18" s="626"/>
      <c r="BL18" s="626"/>
      <c r="BM18" s="626"/>
      <c r="BN18" s="627"/>
      <c r="BO18" s="685" t="s">
        <v>126</v>
      </c>
      <c r="BP18" s="685"/>
      <c r="BQ18" s="685"/>
      <c r="BR18" s="685"/>
      <c r="BS18" s="631" t="s">
        <v>126</v>
      </c>
      <c r="BT18" s="626"/>
      <c r="BU18" s="626"/>
      <c r="BV18" s="626"/>
      <c r="BW18" s="626"/>
      <c r="BX18" s="626"/>
      <c r="BY18" s="626"/>
      <c r="BZ18" s="626"/>
      <c r="CA18" s="626"/>
      <c r="CB18" s="666"/>
      <c r="CD18" s="667" t="s">
        <v>272</v>
      </c>
      <c r="CE18" s="664"/>
      <c r="CF18" s="664"/>
      <c r="CG18" s="664"/>
      <c r="CH18" s="664"/>
      <c r="CI18" s="664"/>
      <c r="CJ18" s="664"/>
      <c r="CK18" s="664"/>
      <c r="CL18" s="664"/>
      <c r="CM18" s="664"/>
      <c r="CN18" s="664"/>
      <c r="CO18" s="664"/>
      <c r="CP18" s="664"/>
      <c r="CQ18" s="665"/>
      <c r="CR18" s="623" t="s">
        <v>126</v>
      </c>
      <c r="CS18" s="626"/>
      <c r="CT18" s="626"/>
      <c r="CU18" s="626"/>
      <c r="CV18" s="626"/>
      <c r="CW18" s="626"/>
      <c r="CX18" s="626"/>
      <c r="CY18" s="627"/>
      <c r="CZ18" s="685" t="s">
        <v>230</v>
      </c>
      <c r="DA18" s="685"/>
      <c r="DB18" s="685"/>
      <c r="DC18" s="685"/>
      <c r="DD18" s="631" t="s">
        <v>126</v>
      </c>
      <c r="DE18" s="626"/>
      <c r="DF18" s="626"/>
      <c r="DG18" s="626"/>
      <c r="DH18" s="626"/>
      <c r="DI18" s="626"/>
      <c r="DJ18" s="626"/>
      <c r="DK18" s="626"/>
      <c r="DL18" s="626"/>
      <c r="DM18" s="626"/>
      <c r="DN18" s="626"/>
      <c r="DO18" s="626"/>
      <c r="DP18" s="627"/>
      <c r="DQ18" s="631" t="s">
        <v>230</v>
      </c>
      <c r="DR18" s="626"/>
      <c r="DS18" s="626"/>
      <c r="DT18" s="626"/>
      <c r="DU18" s="626"/>
      <c r="DV18" s="626"/>
      <c r="DW18" s="626"/>
      <c r="DX18" s="626"/>
      <c r="DY18" s="626"/>
      <c r="DZ18" s="626"/>
      <c r="EA18" s="626"/>
      <c r="EB18" s="626"/>
      <c r="EC18" s="666"/>
    </row>
    <row r="19" spans="2:133" ht="11.25" customHeight="1" x14ac:dyDescent="0.2">
      <c r="B19" s="620" t="s">
        <v>273</v>
      </c>
      <c r="C19" s="621"/>
      <c r="D19" s="621"/>
      <c r="E19" s="621"/>
      <c r="F19" s="621"/>
      <c r="G19" s="621"/>
      <c r="H19" s="621"/>
      <c r="I19" s="621"/>
      <c r="J19" s="621"/>
      <c r="K19" s="621"/>
      <c r="L19" s="621"/>
      <c r="M19" s="621"/>
      <c r="N19" s="621"/>
      <c r="O19" s="621"/>
      <c r="P19" s="621"/>
      <c r="Q19" s="622"/>
      <c r="R19" s="623">
        <v>1304024</v>
      </c>
      <c r="S19" s="626"/>
      <c r="T19" s="626"/>
      <c r="U19" s="626"/>
      <c r="V19" s="626"/>
      <c r="W19" s="626"/>
      <c r="X19" s="626"/>
      <c r="Y19" s="627"/>
      <c r="Z19" s="685">
        <v>20.3</v>
      </c>
      <c r="AA19" s="685"/>
      <c r="AB19" s="685"/>
      <c r="AC19" s="685"/>
      <c r="AD19" s="686">
        <v>1304024</v>
      </c>
      <c r="AE19" s="686"/>
      <c r="AF19" s="686"/>
      <c r="AG19" s="686"/>
      <c r="AH19" s="686"/>
      <c r="AI19" s="686"/>
      <c r="AJ19" s="686"/>
      <c r="AK19" s="686"/>
      <c r="AL19" s="628">
        <v>39.6</v>
      </c>
      <c r="AM19" s="629"/>
      <c r="AN19" s="629"/>
      <c r="AO19" s="687"/>
      <c r="AP19" s="620" t="s">
        <v>274</v>
      </c>
      <c r="AQ19" s="621"/>
      <c r="AR19" s="621"/>
      <c r="AS19" s="621"/>
      <c r="AT19" s="621"/>
      <c r="AU19" s="621"/>
      <c r="AV19" s="621"/>
      <c r="AW19" s="621"/>
      <c r="AX19" s="621"/>
      <c r="AY19" s="621"/>
      <c r="AZ19" s="621"/>
      <c r="BA19" s="621"/>
      <c r="BB19" s="621"/>
      <c r="BC19" s="621"/>
      <c r="BD19" s="621"/>
      <c r="BE19" s="621"/>
      <c r="BF19" s="622"/>
      <c r="BG19" s="623" t="s">
        <v>230</v>
      </c>
      <c r="BH19" s="626"/>
      <c r="BI19" s="626"/>
      <c r="BJ19" s="626"/>
      <c r="BK19" s="626"/>
      <c r="BL19" s="626"/>
      <c r="BM19" s="626"/>
      <c r="BN19" s="627"/>
      <c r="BO19" s="685" t="s">
        <v>135</v>
      </c>
      <c r="BP19" s="685"/>
      <c r="BQ19" s="685"/>
      <c r="BR19" s="685"/>
      <c r="BS19" s="631" t="s">
        <v>135</v>
      </c>
      <c r="BT19" s="626"/>
      <c r="BU19" s="626"/>
      <c r="BV19" s="626"/>
      <c r="BW19" s="626"/>
      <c r="BX19" s="626"/>
      <c r="BY19" s="626"/>
      <c r="BZ19" s="626"/>
      <c r="CA19" s="626"/>
      <c r="CB19" s="666"/>
      <c r="CD19" s="667" t="s">
        <v>275</v>
      </c>
      <c r="CE19" s="664"/>
      <c r="CF19" s="664"/>
      <c r="CG19" s="664"/>
      <c r="CH19" s="664"/>
      <c r="CI19" s="664"/>
      <c r="CJ19" s="664"/>
      <c r="CK19" s="664"/>
      <c r="CL19" s="664"/>
      <c r="CM19" s="664"/>
      <c r="CN19" s="664"/>
      <c r="CO19" s="664"/>
      <c r="CP19" s="664"/>
      <c r="CQ19" s="665"/>
      <c r="CR19" s="623" t="s">
        <v>126</v>
      </c>
      <c r="CS19" s="626"/>
      <c r="CT19" s="626"/>
      <c r="CU19" s="626"/>
      <c r="CV19" s="626"/>
      <c r="CW19" s="626"/>
      <c r="CX19" s="626"/>
      <c r="CY19" s="627"/>
      <c r="CZ19" s="685" t="s">
        <v>126</v>
      </c>
      <c r="DA19" s="685"/>
      <c r="DB19" s="685"/>
      <c r="DC19" s="685"/>
      <c r="DD19" s="631" t="s">
        <v>126</v>
      </c>
      <c r="DE19" s="626"/>
      <c r="DF19" s="626"/>
      <c r="DG19" s="626"/>
      <c r="DH19" s="626"/>
      <c r="DI19" s="626"/>
      <c r="DJ19" s="626"/>
      <c r="DK19" s="626"/>
      <c r="DL19" s="626"/>
      <c r="DM19" s="626"/>
      <c r="DN19" s="626"/>
      <c r="DO19" s="626"/>
      <c r="DP19" s="627"/>
      <c r="DQ19" s="631" t="s">
        <v>230</v>
      </c>
      <c r="DR19" s="626"/>
      <c r="DS19" s="626"/>
      <c r="DT19" s="626"/>
      <c r="DU19" s="626"/>
      <c r="DV19" s="626"/>
      <c r="DW19" s="626"/>
      <c r="DX19" s="626"/>
      <c r="DY19" s="626"/>
      <c r="DZ19" s="626"/>
      <c r="EA19" s="626"/>
      <c r="EB19" s="626"/>
      <c r="EC19" s="666"/>
    </row>
    <row r="20" spans="2:133" ht="11.25" customHeight="1" x14ac:dyDescent="0.2">
      <c r="B20" s="620" t="s">
        <v>276</v>
      </c>
      <c r="C20" s="621"/>
      <c r="D20" s="621"/>
      <c r="E20" s="621"/>
      <c r="F20" s="621"/>
      <c r="G20" s="621"/>
      <c r="H20" s="621"/>
      <c r="I20" s="621"/>
      <c r="J20" s="621"/>
      <c r="K20" s="621"/>
      <c r="L20" s="621"/>
      <c r="M20" s="621"/>
      <c r="N20" s="621"/>
      <c r="O20" s="621"/>
      <c r="P20" s="621"/>
      <c r="Q20" s="622"/>
      <c r="R20" s="623">
        <v>83565</v>
      </c>
      <c r="S20" s="626"/>
      <c r="T20" s="626"/>
      <c r="U20" s="626"/>
      <c r="V20" s="626"/>
      <c r="W20" s="626"/>
      <c r="X20" s="626"/>
      <c r="Y20" s="627"/>
      <c r="Z20" s="685">
        <v>1.3</v>
      </c>
      <c r="AA20" s="685"/>
      <c r="AB20" s="685"/>
      <c r="AC20" s="685"/>
      <c r="AD20" s="686" t="s">
        <v>126</v>
      </c>
      <c r="AE20" s="686"/>
      <c r="AF20" s="686"/>
      <c r="AG20" s="686"/>
      <c r="AH20" s="686"/>
      <c r="AI20" s="686"/>
      <c r="AJ20" s="686"/>
      <c r="AK20" s="686"/>
      <c r="AL20" s="628" t="s">
        <v>126</v>
      </c>
      <c r="AM20" s="629"/>
      <c r="AN20" s="629"/>
      <c r="AO20" s="687"/>
      <c r="AP20" s="620" t="s">
        <v>277</v>
      </c>
      <c r="AQ20" s="621"/>
      <c r="AR20" s="621"/>
      <c r="AS20" s="621"/>
      <c r="AT20" s="621"/>
      <c r="AU20" s="621"/>
      <c r="AV20" s="621"/>
      <c r="AW20" s="621"/>
      <c r="AX20" s="621"/>
      <c r="AY20" s="621"/>
      <c r="AZ20" s="621"/>
      <c r="BA20" s="621"/>
      <c r="BB20" s="621"/>
      <c r="BC20" s="621"/>
      <c r="BD20" s="621"/>
      <c r="BE20" s="621"/>
      <c r="BF20" s="622"/>
      <c r="BG20" s="623" t="s">
        <v>126</v>
      </c>
      <c r="BH20" s="626"/>
      <c r="BI20" s="626"/>
      <c r="BJ20" s="626"/>
      <c r="BK20" s="626"/>
      <c r="BL20" s="626"/>
      <c r="BM20" s="626"/>
      <c r="BN20" s="627"/>
      <c r="BO20" s="685" t="s">
        <v>135</v>
      </c>
      <c r="BP20" s="685"/>
      <c r="BQ20" s="685"/>
      <c r="BR20" s="685"/>
      <c r="BS20" s="631" t="s">
        <v>126</v>
      </c>
      <c r="BT20" s="626"/>
      <c r="BU20" s="626"/>
      <c r="BV20" s="626"/>
      <c r="BW20" s="626"/>
      <c r="BX20" s="626"/>
      <c r="BY20" s="626"/>
      <c r="BZ20" s="626"/>
      <c r="CA20" s="626"/>
      <c r="CB20" s="666"/>
      <c r="CD20" s="667" t="s">
        <v>278</v>
      </c>
      <c r="CE20" s="664"/>
      <c r="CF20" s="664"/>
      <c r="CG20" s="664"/>
      <c r="CH20" s="664"/>
      <c r="CI20" s="664"/>
      <c r="CJ20" s="664"/>
      <c r="CK20" s="664"/>
      <c r="CL20" s="664"/>
      <c r="CM20" s="664"/>
      <c r="CN20" s="664"/>
      <c r="CO20" s="664"/>
      <c r="CP20" s="664"/>
      <c r="CQ20" s="665"/>
      <c r="CR20" s="623">
        <v>6041865</v>
      </c>
      <c r="CS20" s="626"/>
      <c r="CT20" s="626"/>
      <c r="CU20" s="626"/>
      <c r="CV20" s="626"/>
      <c r="CW20" s="626"/>
      <c r="CX20" s="626"/>
      <c r="CY20" s="627"/>
      <c r="CZ20" s="685">
        <v>100</v>
      </c>
      <c r="DA20" s="685"/>
      <c r="DB20" s="685"/>
      <c r="DC20" s="685"/>
      <c r="DD20" s="631">
        <v>848725</v>
      </c>
      <c r="DE20" s="626"/>
      <c r="DF20" s="626"/>
      <c r="DG20" s="626"/>
      <c r="DH20" s="626"/>
      <c r="DI20" s="626"/>
      <c r="DJ20" s="626"/>
      <c r="DK20" s="626"/>
      <c r="DL20" s="626"/>
      <c r="DM20" s="626"/>
      <c r="DN20" s="626"/>
      <c r="DO20" s="626"/>
      <c r="DP20" s="627"/>
      <c r="DQ20" s="631">
        <v>3865553</v>
      </c>
      <c r="DR20" s="626"/>
      <c r="DS20" s="626"/>
      <c r="DT20" s="626"/>
      <c r="DU20" s="626"/>
      <c r="DV20" s="626"/>
      <c r="DW20" s="626"/>
      <c r="DX20" s="626"/>
      <c r="DY20" s="626"/>
      <c r="DZ20" s="626"/>
      <c r="EA20" s="626"/>
      <c r="EB20" s="626"/>
      <c r="EC20" s="666"/>
    </row>
    <row r="21" spans="2:133" ht="11.25" customHeight="1" x14ac:dyDescent="0.2">
      <c r="B21" s="620" t="s">
        <v>279</v>
      </c>
      <c r="C21" s="621"/>
      <c r="D21" s="621"/>
      <c r="E21" s="621"/>
      <c r="F21" s="621"/>
      <c r="G21" s="621"/>
      <c r="H21" s="621"/>
      <c r="I21" s="621"/>
      <c r="J21" s="621"/>
      <c r="K21" s="621"/>
      <c r="L21" s="621"/>
      <c r="M21" s="621"/>
      <c r="N21" s="621"/>
      <c r="O21" s="621"/>
      <c r="P21" s="621"/>
      <c r="Q21" s="622"/>
      <c r="R21" s="623" t="s">
        <v>230</v>
      </c>
      <c r="S21" s="626"/>
      <c r="T21" s="626"/>
      <c r="U21" s="626"/>
      <c r="V21" s="626"/>
      <c r="W21" s="626"/>
      <c r="X21" s="626"/>
      <c r="Y21" s="627"/>
      <c r="Z21" s="685" t="s">
        <v>126</v>
      </c>
      <c r="AA21" s="685"/>
      <c r="AB21" s="685"/>
      <c r="AC21" s="685"/>
      <c r="AD21" s="686" t="s">
        <v>126</v>
      </c>
      <c r="AE21" s="686"/>
      <c r="AF21" s="686"/>
      <c r="AG21" s="686"/>
      <c r="AH21" s="686"/>
      <c r="AI21" s="686"/>
      <c r="AJ21" s="686"/>
      <c r="AK21" s="686"/>
      <c r="AL21" s="628" t="s">
        <v>230</v>
      </c>
      <c r="AM21" s="629"/>
      <c r="AN21" s="629"/>
      <c r="AO21" s="687"/>
      <c r="AP21" s="731" t="s">
        <v>280</v>
      </c>
      <c r="AQ21" s="738"/>
      <c r="AR21" s="738"/>
      <c r="AS21" s="738"/>
      <c r="AT21" s="738"/>
      <c r="AU21" s="738"/>
      <c r="AV21" s="738"/>
      <c r="AW21" s="738"/>
      <c r="AX21" s="738"/>
      <c r="AY21" s="738"/>
      <c r="AZ21" s="738"/>
      <c r="BA21" s="738"/>
      <c r="BB21" s="738"/>
      <c r="BC21" s="738"/>
      <c r="BD21" s="738"/>
      <c r="BE21" s="738"/>
      <c r="BF21" s="733"/>
      <c r="BG21" s="623" t="s">
        <v>126</v>
      </c>
      <c r="BH21" s="626"/>
      <c r="BI21" s="626"/>
      <c r="BJ21" s="626"/>
      <c r="BK21" s="626"/>
      <c r="BL21" s="626"/>
      <c r="BM21" s="626"/>
      <c r="BN21" s="627"/>
      <c r="BO21" s="685" t="s">
        <v>230</v>
      </c>
      <c r="BP21" s="685"/>
      <c r="BQ21" s="685"/>
      <c r="BR21" s="685"/>
      <c r="BS21" s="631" t="s">
        <v>135</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2">
      <c r="B22" s="620" t="s">
        <v>281</v>
      </c>
      <c r="C22" s="621"/>
      <c r="D22" s="621"/>
      <c r="E22" s="621"/>
      <c r="F22" s="621"/>
      <c r="G22" s="621"/>
      <c r="H22" s="621"/>
      <c r="I22" s="621"/>
      <c r="J22" s="621"/>
      <c r="K22" s="621"/>
      <c r="L22" s="621"/>
      <c r="M22" s="621"/>
      <c r="N22" s="621"/>
      <c r="O22" s="621"/>
      <c r="P22" s="621"/>
      <c r="Q22" s="622"/>
      <c r="R22" s="623">
        <v>3346171</v>
      </c>
      <c r="S22" s="626"/>
      <c r="T22" s="626"/>
      <c r="U22" s="626"/>
      <c r="V22" s="626"/>
      <c r="W22" s="626"/>
      <c r="X22" s="626"/>
      <c r="Y22" s="627"/>
      <c r="Z22" s="685">
        <v>52</v>
      </c>
      <c r="AA22" s="685"/>
      <c r="AB22" s="685"/>
      <c r="AC22" s="685"/>
      <c r="AD22" s="686">
        <v>3262606</v>
      </c>
      <c r="AE22" s="686"/>
      <c r="AF22" s="686"/>
      <c r="AG22" s="686"/>
      <c r="AH22" s="686"/>
      <c r="AI22" s="686"/>
      <c r="AJ22" s="686"/>
      <c r="AK22" s="686"/>
      <c r="AL22" s="628">
        <v>99.1</v>
      </c>
      <c r="AM22" s="629"/>
      <c r="AN22" s="629"/>
      <c r="AO22" s="687"/>
      <c r="AP22" s="731" t="s">
        <v>282</v>
      </c>
      <c r="AQ22" s="738"/>
      <c r="AR22" s="738"/>
      <c r="AS22" s="738"/>
      <c r="AT22" s="738"/>
      <c r="AU22" s="738"/>
      <c r="AV22" s="738"/>
      <c r="AW22" s="738"/>
      <c r="AX22" s="738"/>
      <c r="AY22" s="738"/>
      <c r="AZ22" s="738"/>
      <c r="BA22" s="738"/>
      <c r="BB22" s="738"/>
      <c r="BC22" s="738"/>
      <c r="BD22" s="738"/>
      <c r="BE22" s="738"/>
      <c r="BF22" s="733"/>
      <c r="BG22" s="623" t="s">
        <v>230</v>
      </c>
      <c r="BH22" s="626"/>
      <c r="BI22" s="626"/>
      <c r="BJ22" s="626"/>
      <c r="BK22" s="626"/>
      <c r="BL22" s="626"/>
      <c r="BM22" s="626"/>
      <c r="BN22" s="627"/>
      <c r="BO22" s="685" t="s">
        <v>230</v>
      </c>
      <c r="BP22" s="685"/>
      <c r="BQ22" s="685"/>
      <c r="BR22" s="685"/>
      <c r="BS22" s="631" t="s">
        <v>126</v>
      </c>
      <c r="BT22" s="626"/>
      <c r="BU22" s="626"/>
      <c r="BV22" s="626"/>
      <c r="BW22" s="626"/>
      <c r="BX22" s="626"/>
      <c r="BY22" s="626"/>
      <c r="BZ22" s="626"/>
      <c r="CA22" s="626"/>
      <c r="CB22" s="666"/>
      <c r="CD22" s="740" t="s">
        <v>283</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2">
      <c r="B23" s="620" t="s">
        <v>284</v>
      </c>
      <c r="C23" s="621"/>
      <c r="D23" s="621"/>
      <c r="E23" s="621"/>
      <c r="F23" s="621"/>
      <c r="G23" s="621"/>
      <c r="H23" s="621"/>
      <c r="I23" s="621"/>
      <c r="J23" s="621"/>
      <c r="K23" s="621"/>
      <c r="L23" s="621"/>
      <c r="M23" s="621"/>
      <c r="N23" s="621"/>
      <c r="O23" s="621"/>
      <c r="P23" s="621"/>
      <c r="Q23" s="622"/>
      <c r="R23" s="623">
        <v>1677</v>
      </c>
      <c r="S23" s="626"/>
      <c r="T23" s="626"/>
      <c r="U23" s="626"/>
      <c r="V23" s="626"/>
      <c r="W23" s="626"/>
      <c r="X23" s="626"/>
      <c r="Y23" s="627"/>
      <c r="Z23" s="685">
        <v>0</v>
      </c>
      <c r="AA23" s="685"/>
      <c r="AB23" s="685"/>
      <c r="AC23" s="685"/>
      <c r="AD23" s="686">
        <v>1677</v>
      </c>
      <c r="AE23" s="686"/>
      <c r="AF23" s="686"/>
      <c r="AG23" s="686"/>
      <c r="AH23" s="686"/>
      <c r="AI23" s="686"/>
      <c r="AJ23" s="686"/>
      <c r="AK23" s="686"/>
      <c r="AL23" s="628">
        <v>0.1</v>
      </c>
      <c r="AM23" s="629"/>
      <c r="AN23" s="629"/>
      <c r="AO23" s="687"/>
      <c r="AP23" s="731" t="s">
        <v>285</v>
      </c>
      <c r="AQ23" s="738"/>
      <c r="AR23" s="738"/>
      <c r="AS23" s="738"/>
      <c r="AT23" s="738"/>
      <c r="AU23" s="738"/>
      <c r="AV23" s="738"/>
      <c r="AW23" s="738"/>
      <c r="AX23" s="738"/>
      <c r="AY23" s="738"/>
      <c r="AZ23" s="738"/>
      <c r="BA23" s="738"/>
      <c r="BB23" s="738"/>
      <c r="BC23" s="738"/>
      <c r="BD23" s="738"/>
      <c r="BE23" s="738"/>
      <c r="BF23" s="733"/>
      <c r="BG23" s="623" t="s">
        <v>230</v>
      </c>
      <c r="BH23" s="626"/>
      <c r="BI23" s="626"/>
      <c r="BJ23" s="626"/>
      <c r="BK23" s="626"/>
      <c r="BL23" s="626"/>
      <c r="BM23" s="626"/>
      <c r="BN23" s="627"/>
      <c r="BO23" s="685" t="s">
        <v>126</v>
      </c>
      <c r="BP23" s="685"/>
      <c r="BQ23" s="685"/>
      <c r="BR23" s="685"/>
      <c r="BS23" s="631" t="s">
        <v>230</v>
      </c>
      <c r="BT23" s="626"/>
      <c r="BU23" s="626"/>
      <c r="BV23" s="626"/>
      <c r="BW23" s="626"/>
      <c r="BX23" s="626"/>
      <c r="BY23" s="626"/>
      <c r="BZ23" s="626"/>
      <c r="CA23" s="626"/>
      <c r="CB23" s="666"/>
      <c r="CD23" s="740" t="s">
        <v>224</v>
      </c>
      <c r="CE23" s="741"/>
      <c r="CF23" s="741"/>
      <c r="CG23" s="741"/>
      <c r="CH23" s="741"/>
      <c r="CI23" s="741"/>
      <c r="CJ23" s="741"/>
      <c r="CK23" s="741"/>
      <c r="CL23" s="741"/>
      <c r="CM23" s="741"/>
      <c r="CN23" s="741"/>
      <c r="CO23" s="741"/>
      <c r="CP23" s="741"/>
      <c r="CQ23" s="742"/>
      <c r="CR23" s="740" t="s">
        <v>286</v>
      </c>
      <c r="CS23" s="741"/>
      <c r="CT23" s="741"/>
      <c r="CU23" s="741"/>
      <c r="CV23" s="741"/>
      <c r="CW23" s="741"/>
      <c r="CX23" s="741"/>
      <c r="CY23" s="742"/>
      <c r="CZ23" s="740" t="s">
        <v>287</v>
      </c>
      <c r="DA23" s="741"/>
      <c r="DB23" s="741"/>
      <c r="DC23" s="742"/>
      <c r="DD23" s="740" t="s">
        <v>288</v>
      </c>
      <c r="DE23" s="741"/>
      <c r="DF23" s="741"/>
      <c r="DG23" s="741"/>
      <c r="DH23" s="741"/>
      <c r="DI23" s="741"/>
      <c r="DJ23" s="741"/>
      <c r="DK23" s="742"/>
      <c r="DL23" s="749" t="s">
        <v>289</v>
      </c>
      <c r="DM23" s="750"/>
      <c r="DN23" s="750"/>
      <c r="DO23" s="750"/>
      <c r="DP23" s="750"/>
      <c r="DQ23" s="750"/>
      <c r="DR23" s="750"/>
      <c r="DS23" s="750"/>
      <c r="DT23" s="750"/>
      <c r="DU23" s="750"/>
      <c r="DV23" s="751"/>
      <c r="DW23" s="740" t="s">
        <v>290</v>
      </c>
      <c r="DX23" s="741"/>
      <c r="DY23" s="741"/>
      <c r="DZ23" s="741"/>
      <c r="EA23" s="741"/>
      <c r="EB23" s="741"/>
      <c r="EC23" s="742"/>
    </row>
    <row r="24" spans="2:133" ht="11.25" customHeight="1" x14ac:dyDescent="0.2">
      <c r="B24" s="620" t="s">
        <v>291</v>
      </c>
      <c r="C24" s="621"/>
      <c r="D24" s="621"/>
      <c r="E24" s="621"/>
      <c r="F24" s="621"/>
      <c r="G24" s="621"/>
      <c r="H24" s="621"/>
      <c r="I24" s="621"/>
      <c r="J24" s="621"/>
      <c r="K24" s="621"/>
      <c r="L24" s="621"/>
      <c r="M24" s="621"/>
      <c r="N24" s="621"/>
      <c r="O24" s="621"/>
      <c r="P24" s="621"/>
      <c r="Q24" s="622"/>
      <c r="R24" s="623">
        <v>77548</v>
      </c>
      <c r="S24" s="626"/>
      <c r="T24" s="626"/>
      <c r="U24" s="626"/>
      <c r="V24" s="626"/>
      <c r="W24" s="626"/>
      <c r="X24" s="626"/>
      <c r="Y24" s="627"/>
      <c r="Z24" s="685">
        <v>1.2</v>
      </c>
      <c r="AA24" s="685"/>
      <c r="AB24" s="685"/>
      <c r="AC24" s="685"/>
      <c r="AD24" s="686" t="s">
        <v>230</v>
      </c>
      <c r="AE24" s="686"/>
      <c r="AF24" s="686"/>
      <c r="AG24" s="686"/>
      <c r="AH24" s="686"/>
      <c r="AI24" s="686"/>
      <c r="AJ24" s="686"/>
      <c r="AK24" s="686"/>
      <c r="AL24" s="628" t="s">
        <v>126</v>
      </c>
      <c r="AM24" s="629"/>
      <c r="AN24" s="629"/>
      <c r="AO24" s="687"/>
      <c r="AP24" s="731" t="s">
        <v>292</v>
      </c>
      <c r="AQ24" s="738"/>
      <c r="AR24" s="738"/>
      <c r="AS24" s="738"/>
      <c r="AT24" s="738"/>
      <c r="AU24" s="738"/>
      <c r="AV24" s="738"/>
      <c r="AW24" s="738"/>
      <c r="AX24" s="738"/>
      <c r="AY24" s="738"/>
      <c r="AZ24" s="738"/>
      <c r="BA24" s="738"/>
      <c r="BB24" s="738"/>
      <c r="BC24" s="738"/>
      <c r="BD24" s="738"/>
      <c r="BE24" s="738"/>
      <c r="BF24" s="733"/>
      <c r="BG24" s="623" t="s">
        <v>230</v>
      </c>
      <c r="BH24" s="626"/>
      <c r="BI24" s="626"/>
      <c r="BJ24" s="626"/>
      <c r="BK24" s="626"/>
      <c r="BL24" s="626"/>
      <c r="BM24" s="626"/>
      <c r="BN24" s="627"/>
      <c r="BO24" s="685" t="s">
        <v>230</v>
      </c>
      <c r="BP24" s="685"/>
      <c r="BQ24" s="685"/>
      <c r="BR24" s="685"/>
      <c r="BS24" s="631" t="s">
        <v>230</v>
      </c>
      <c r="BT24" s="626"/>
      <c r="BU24" s="626"/>
      <c r="BV24" s="626"/>
      <c r="BW24" s="626"/>
      <c r="BX24" s="626"/>
      <c r="BY24" s="626"/>
      <c r="BZ24" s="626"/>
      <c r="CA24" s="626"/>
      <c r="CB24" s="666"/>
      <c r="CD24" s="694" t="s">
        <v>293</v>
      </c>
      <c r="CE24" s="695"/>
      <c r="CF24" s="695"/>
      <c r="CG24" s="695"/>
      <c r="CH24" s="695"/>
      <c r="CI24" s="695"/>
      <c r="CJ24" s="695"/>
      <c r="CK24" s="695"/>
      <c r="CL24" s="695"/>
      <c r="CM24" s="695"/>
      <c r="CN24" s="695"/>
      <c r="CO24" s="695"/>
      <c r="CP24" s="695"/>
      <c r="CQ24" s="696"/>
      <c r="CR24" s="688">
        <v>2608234</v>
      </c>
      <c r="CS24" s="689"/>
      <c r="CT24" s="689"/>
      <c r="CU24" s="689"/>
      <c r="CV24" s="689"/>
      <c r="CW24" s="689"/>
      <c r="CX24" s="689"/>
      <c r="CY24" s="735"/>
      <c r="CZ24" s="736">
        <v>43.2</v>
      </c>
      <c r="DA24" s="705"/>
      <c r="DB24" s="705"/>
      <c r="DC24" s="739"/>
      <c r="DD24" s="734">
        <v>1599105</v>
      </c>
      <c r="DE24" s="689"/>
      <c r="DF24" s="689"/>
      <c r="DG24" s="689"/>
      <c r="DH24" s="689"/>
      <c r="DI24" s="689"/>
      <c r="DJ24" s="689"/>
      <c r="DK24" s="735"/>
      <c r="DL24" s="734">
        <v>1589973</v>
      </c>
      <c r="DM24" s="689"/>
      <c r="DN24" s="689"/>
      <c r="DO24" s="689"/>
      <c r="DP24" s="689"/>
      <c r="DQ24" s="689"/>
      <c r="DR24" s="689"/>
      <c r="DS24" s="689"/>
      <c r="DT24" s="689"/>
      <c r="DU24" s="689"/>
      <c r="DV24" s="735"/>
      <c r="DW24" s="736">
        <v>45.7</v>
      </c>
      <c r="DX24" s="705"/>
      <c r="DY24" s="705"/>
      <c r="DZ24" s="705"/>
      <c r="EA24" s="705"/>
      <c r="EB24" s="705"/>
      <c r="EC24" s="737"/>
    </row>
    <row r="25" spans="2:133" ht="11.25" customHeight="1" x14ac:dyDescent="0.2">
      <c r="B25" s="620" t="s">
        <v>294</v>
      </c>
      <c r="C25" s="621"/>
      <c r="D25" s="621"/>
      <c r="E25" s="621"/>
      <c r="F25" s="621"/>
      <c r="G25" s="621"/>
      <c r="H25" s="621"/>
      <c r="I25" s="621"/>
      <c r="J25" s="621"/>
      <c r="K25" s="621"/>
      <c r="L25" s="621"/>
      <c r="M25" s="621"/>
      <c r="N25" s="621"/>
      <c r="O25" s="621"/>
      <c r="P25" s="621"/>
      <c r="Q25" s="622"/>
      <c r="R25" s="623">
        <v>188370</v>
      </c>
      <c r="S25" s="626"/>
      <c r="T25" s="626"/>
      <c r="U25" s="626"/>
      <c r="V25" s="626"/>
      <c r="W25" s="626"/>
      <c r="X25" s="626"/>
      <c r="Y25" s="627"/>
      <c r="Z25" s="685">
        <v>2.9</v>
      </c>
      <c r="AA25" s="685"/>
      <c r="AB25" s="685"/>
      <c r="AC25" s="685"/>
      <c r="AD25" s="686">
        <v>1029</v>
      </c>
      <c r="AE25" s="686"/>
      <c r="AF25" s="686"/>
      <c r="AG25" s="686"/>
      <c r="AH25" s="686"/>
      <c r="AI25" s="686"/>
      <c r="AJ25" s="686"/>
      <c r="AK25" s="686"/>
      <c r="AL25" s="628">
        <v>0</v>
      </c>
      <c r="AM25" s="629"/>
      <c r="AN25" s="629"/>
      <c r="AO25" s="687"/>
      <c r="AP25" s="731" t="s">
        <v>295</v>
      </c>
      <c r="AQ25" s="738"/>
      <c r="AR25" s="738"/>
      <c r="AS25" s="738"/>
      <c r="AT25" s="738"/>
      <c r="AU25" s="738"/>
      <c r="AV25" s="738"/>
      <c r="AW25" s="738"/>
      <c r="AX25" s="738"/>
      <c r="AY25" s="738"/>
      <c r="AZ25" s="738"/>
      <c r="BA25" s="738"/>
      <c r="BB25" s="738"/>
      <c r="BC25" s="738"/>
      <c r="BD25" s="738"/>
      <c r="BE25" s="738"/>
      <c r="BF25" s="733"/>
      <c r="BG25" s="623" t="s">
        <v>230</v>
      </c>
      <c r="BH25" s="626"/>
      <c r="BI25" s="626"/>
      <c r="BJ25" s="626"/>
      <c r="BK25" s="626"/>
      <c r="BL25" s="626"/>
      <c r="BM25" s="626"/>
      <c r="BN25" s="627"/>
      <c r="BO25" s="685" t="s">
        <v>126</v>
      </c>
      <c r="BP25" s="685"/>
      <c r="BQ25" s="685"/>
      <c r="BR25" s="685"/>
      <c r="BS25" s="631" t="s">
        <v>126</v>
      </c>
      <c r="BT25" s="626"/>
      <c r="BU25" s="626"/>
      <c r="BV25" s="626"/>
      <c r="BW25" s="626"/>
      <c r="BX25" s="626"/>
      <c r="BY25" s="626"/>
      <c r="BZ25" s="626"/>
      <c r="CA25" s="626"/>
      <c r="CB25" s="666"/>
      <c r="CD25" s="667" t="s">
        <v>296</v>
      </c>
      <c r="CE25" s="664"/>
      <c r="CF25" s="664"/>
      <c r="CG25" s="664"/>
      <c r="CH25" s="664"/>
      <c r="CI25" s="664"/>
      <c r="CJ25" s="664"/>
      <c r="CK25" s="664"/>
      <c r="CL25" s="664"/>
      <c r="CM25" s="664"/>
      <c r="CN25" s="664"/>
      <c r="CO25" s="664"/>
      <c r="CP25" s="664"/>
      <c r="CQ25" s="665"/>
      <c r="CR25" s="623">
        <v>821215</v>
      </c>
      <c r="CS25" s="624"/>
      <c r="CT25" s="624"/>
      <c r="CU25" s="624"/>
      <c r="CV25" s="624"/>
      <c r="CW25" s="624"/>
      <c r="CX25" s="624"/>
      <c r="CY25" s="625"/>
      <c r="CZ25" s="628">
        <v>13.6</v>
      </c>
      <c r="DA25" s="657"/>
      <c r="DB25" s="657"/>
      <c r="DC25" s="658"/>
      <c r="DD25" s="631">
        <v>717283</v>
      </c>
      <c r="DE25" s="624"/>
      <c r="DF25" s="624"/>
      <c r="DG25" s="624"/>
      <c r="DH25" s="624"/>
      <c r="DI25" s="624"/>
      <c r="DJ25" s="624"/>
      <c r="DK25" s="625"/>
      <c r="DL25" s="631">
        <v>708317</v>
      </c>
      <c r="DM25" s="624"/>
      <c r="DN25" s="624"/>
      <c r="DO25" s="624"/>
      <c r="DP25" s="624"/>
      <c r="DQ25" s="624"/>
      <c r="DR25" s="624"/>
      <c r="DS25" s="624"/>
      <c r="DT25" s="624"/>
      <c r="DU25" s="624"/>
      <c r="DV25" s="625"/>
      <c r="DW25" s="628">
        <v>20.399999999999999</v>
      </c>
      <c r="DX25" s="657"/>
      <c r="DY25" s="657"/>
      <c r="DZ25" s="657"/>
      <c r="EA25" s="657"/>
      <c r="EB25" s="657"/>
      <c r="EC25" s="659"/>
    </row>
    <row r="26" spans="2:133" ht="11.25" customHeight="1" x14ac:dyDescent="0.2">
      <c r="B26" s="620" t="s">
        <v>297</v>
      </c>
      <c r="C26" s="621"/>
      <c r="D26" s="621"/>
      <c r="E26" s="621"/>
      <c r="F26" s="621"/>
      <c r="G26" s="621"/>
      <c r="H26" s="621"/>
      <c r="I26" s="621"/>
      <c r="J26" s="621"/>
      <c r="K26" s="621"/>
      <c r="L26" s="621"/>
      <c r="M26" s="621"/>
      <c r="N26" s="621"/>
      <c r="O26" s="621"/>
      <c r="P26" s="621"/>
      <c r="Q26" s="622"/>
      <c r="R26" s="623">
        <v>43962</v>
      </c>
      <c r="S26" s="626"/>
      <c r="T26" s="626"/>
      <c r="U26" s="626"/>
      <c r="V26" s="626"/>
      <c r="W26" s="626"/>
      <c r="X26" s="626"/>
      <c r="Y26" s="627"/>
      <c r="Z26" s="685">
        <v>0.7</v>
      </c>
      <c r="AA26" s="685"/>
      <c r="AB26" s="685"/>
      <c r="AC26" s="685"/>
      <c r="AD26" s="686" t="s">
        <v>126</v>
      </c>
      <c r="AE26" s="686"/>
      <c r="AF26" s="686"/>
      <c r="AG26" s="686"/>
      <c r="AH26" s="686"/>
      <c r="AI26" s="686"/>
      <c r="AJ26" s="686"/>
      <c r="AK26" s="686"/>
      <c r="AL26" s="628" t="s">
        <v>126</v>
      </c>
      <c r="AM26" s="629"/>
      <c r="AN26" s="629"/>
      <c r="AO26" s="687"/>
      <c r="AP26" s="731" t="s">
        <v>298</v>
      </c>
      <c r="AQ26" s="732"/>
      <c r="AR26" s="732"/>
      <c r="AS26" s="732"/>
      <c r="AT26" s="732"/>
      <c r="AU26" s="732"/>
      <c r="AV26" s="732"/>
      <c r="AW26" s="732"/>
      <c r="AX26" s="732"/>
      <c r="AY26" s="732"/>
      <c r="AZ26" s="732"/>
      <c r="BA26" s="732"/>
      <c r="BB26" s="732"/>
      <c r="BC26" s="732"/>
      <c r="BD26" s="732"/>
      <c r="BE26" s="732"/>
      <c r="BF26" s="733"/>
      <c r="BG26" s="623" t="s">
        <v>126</v>
      </c>
      <c r="BH26" s="626"/>
      <c r="BI26" s="626"/>
      <c r="BJ26" s="626"/>
      <c r="BK26" s="626"/>
      <c r="BL26" s="626"/>
      <c r="BM26" s="626"/>
      <c r="BN26" s="627"/>
      <c r="BO26" s="685" t="s">
        <v>126</v>
      </c>
      <c r="BP26" s="685"/>
      <c r="BQ26" s="685"/>
      <c r="BR26" s="685"/>
      <c r="BS26" s="631" t="s">
        <v>126</v>
      </c>
      <c r="BT26" s="626"/>
      <c r="BU26" s="626"/>
      <c r="BV26" s="626"/>
      <c r="BW26" s="626"/>
      <c r="BX26" s="626"/>
      <c r="BY26" s="626"/>
      <c r="BZ26" s="626"/>
      <c r="CA26" s="626"/>
      <c r="CB26" s="666"/>
      <c r="CD26" s="667" t="s">
        <v>299</v>
      </c>
      <c r="CE26" s="664"/>
      <c r="CF26" s="664"/>
      <c r="CG26" s="664"/>
      <c r="CH26" s="664"/>
      <c r="CI26" s="664"/>
      <c r="CJ26" s="664"/>
      <c r="CK26" s="664"/>
      <c r="CL26" s="664"/>
      <c r="CM26" s="664"/>
      <c r="CN26" s="664"/>
      <c r="CO26" s="664"/>
      <c r="CP26" s="664"/>
      <c r="CQ26" s="665"/>
      <c r="CR26" s="623">
        <v>431012</v>
      </c>
      <c r="CS26" s="626"/>
      <c r="CT26" s="626"/>
      <c r="CU26" s="626"/>
      <c r="CV26" s="626"/>
      <c r="CW26" s="626"/>
      <c r="CX26" s="626"/>
      <c r="CY26" s="627"/>
      <c r="CZ26" s="628">
        <v>7.1</v>
      </c>
      <c r="DA26" s="657"/>
      <c r="DB26" s="657"/>
      <c r="DC26" s="658"/>
      <c r="DD26" s="631">
        <v>363742</v>
      </c>
      <c r="DE26" s="626"/>
      <c r="DF26" s="626"/>
      <c r="DG26" s="626"/>
      <c r="DH26" s="626"/>
      <c r="DI26" s="626"/>
      <c r="DJ26" s="626"/>
      <c r="DK26" s="627"/>
      <c r="DL26" s="631" t="s">
        <v>126</v>
      </c>
      <c r="DM26" s="626"/>
      <c r="DN26" s="626"/>
      <c r="DO26" s="626"/>
      <c r="DP26" s="626"/>
      <c r="DQ26" s="626"/>
      <c r="DR26" s="626"/>
      <c r="DS26" s="626"/>
      <c r="DT26" s="626"/>
      <c r="DU26" s="626"/>
      <c r="DV26" s="627"/>
      <c r="DW26" s="628" t="s">
        <v>135</v>
      </c>
      <c r="DX26" s="657"/>
      <c r="DY26" s="657"/>
      <c r="DZ26" s="657"/>
      <c r="EA26" s="657"/>
      <c r="EB26" s="657"/>
      <c r="EC26" s="659"/>
    </row>
    <row r="27" spans="2:133" ht="11.25" customHeight="1" x14ac:dyDescent="0.2">
      <c r="B27" s="620" t="s">
        <v>300</v>
      </c>
      <c r="C27" s="621"/>
      <c r="D27" s="621"/>
      <c r="E27" s="621"/>
      <c r="F27" s="621"/>
      <c r="G27" s="621"/>
      <c r="H27" s="621"/>
      <c r="I27" s="621"/>
      <c r="J27" s="621"/>
      <c r="K27" s="621"/>
      <c r="L27" s="621"/>
      <c r="M27" s="621"/>
      <c r="N27" s="621"/>
      <c r="O27" s="621"/>
      <c r="P27" s="621"/>
      <c r="Q27" s="622"/>
      <c r="R27" s="623">
        <v>767876</v>
      </c>
      <c r="S27" s="626"/>
      <c r="T27" s="626"/>
      <c r="U27" s="626"/>
      <c r="V27" s="626"/>
      <c r="W27" s="626"/>
      <c r="X27" s="626"/>
      <c r="Y27" s="627"/>
      <c r="Z27" s="685">
        <v>11.9</v>
      </c>
      <c r="AA27" s="685"/>
      <c r="AB27" s="685"/>
      <c r="AC27" s="685"/>
      <c r="AD27" s="686" t="s">
        <v>126</v>
      </c>
      <c r="AE27" s="686"/>
      <c r="AF27" s="686"/>
      <c r="AG27" s="686"/>
      <c r="AH27" s="686"/>
      <c r="AI27" s="686"/>
      <c r="AJ27" s="686"/>
      <c r="AK27" s="686"/>
      <c r="AL27" s="628" t="s">
        <v>135</v>
      </c>
      <c r="AM27" s="629"/>
      <c r="AN27" s="629"/>
      <c r="AO27" s="687"/>
      <c r="AP27" s="620" t="s">
        <v>301</v>
      </c>
      <c r="AQ27" s="621"/>
      <c r="AR27" s="621"/>
      <c r="AS27" s="621"/>
      <c r="AT27" s="621"/>
      <c r="AU27" s="621"/>
      <c r="AV27" s="621"/>
      <c r="AW27" s="621"/>
      <c r="AX27" s="621"/>
      <c r="AY27" s="621"/>
      <c r="AZ27" s="621"/>
      <c r="BA27" s="621"/>
      <c r="BB27" s="621"/>
      <c r="BC27" s="621"/>
      <c r="BD27" s="621"/>
      <c r="BE27" s="621"/>
      <c r="BF27" s="622"/>
      <c r="BG27" s="623">
        <v>1622387</v>
      </c>
      <c r="BH27" s="626"/>
      <c r="BI27" s="626"/>
      <c r="BJ27" s="626"/>
      <c r="BK27" s="626"/>
      <c r="BL27" s="626"/>
      <c r="BM27" s="626"/>
      <c r="BN27" s="627"/>
      <c r="BO27" s="685">
        <v>100</v>
      </c>
      <c r="BP27" s="685"/>
      <c r="BQ27" s="685"/>
      <c r="BR27" s="685"/>
      <c r="BS27" s="631" t="s">
        <v>126</v>
      </c>
      <c r="BT27" s="626"/>
      <c r="BU27" s="626"/>
      <c r="BV27" s="626"/>
      <c r="BW27" s="626"/>
      <c r="BX27" s="626"/>
      <c r="BY27" s="626"/>
      <c r="BZ27" s="626"/>
      <c r="CA27" s="626"/>
      <c r="CB27" s="666"/>
      <c r="CD27" s="667" t="s">
        <v>302</v>
      </c>
      <c r="CE27" s="664"/>
      <c r="CF27" s="664"/>
      <c r="CG27" s="664"/>
      <c r="CH27" s="664"/>
      <c r="CI27" s="664"/>
      <c r="CJ27" s="664"/>
      <c r="CK27" s="664"/>
      <c r="CL27" s="664"/>
      <c r="CM27" s="664"/>
      <c r="CN27" s="664"/>
      <c r="CO27" s="664"/>
      <c r="CP27" s="664"/>
      <c r="CQ27" s="665"/>
      <c r="CR27" s="623">
        <v>1294357</v>
      </c>
      <c r="CS27" s="624"/>
      <c r="CT27" s="624"/>
      <c r="CU27" s="624"/>
      <c r="CV27" s="624"/>
      <c r="CW27" s="624"/>
      <c r="CX27" s="624"/>
      <c r="CY27" s="625"/>
      <c r="CZ27" s="628">
        <v>21.4</v>
      </c>
      <c r="DA27" s="657"/>
      <c r="DB27" s="657"/>
      <c r="DC27" s="658"/>
      <c r="DD27" s="631">
        <v>430780</v>
      </c>
      <c r="DE27" s="624"/>
      <c r="DF27" s="624"/>
      <c r="DG27" s="624"/>
      <c r="DH27" s="624"/>
      <c r="DI27" s="624"/>
      <c r="DJ27" s="624"/>
      <c r="DK27" s="625"/>
      <c r="DL27" s="631">
        <v>430614</v>
      </c>
      <c r="DM27" s="624"/>
      <c r="DN27" s="624"/>
      <c r="DO27" s="624"/>
      <c r="DP27" s="624"/>
      <c r="DQ27" s="624"/>
      <c r="DR27" s="624"/>
      <c r="DS27" s="624"/>
      <c r="DT27" s="624"/>
      <c r="DU27" s="624"/>
      <c r="DV27" s="625"/>
      <c r="DW27" s="628">
        <v>12.4</v>
      </c>
      <c r="DX27" s="657"/>
      <c r="DY27" s="657"/>
      <c r="DZ27" s="657"/>
      <c r="EA27" s="657"/>
      <c r="EB27" s="657"/>
      <c r="EC27" s="659"/>
    </row>
    <row r="28" spans="2:133" ht="11.25" customHeight="1" x14ac:dyDescent="0.2">
      <c r="B28" s="728" t="s">
        <v>303</v>
      </c>
      <c r="C28" s="729"/>
      <c r="D28" s="729"/>
      <c r="E28" s="729"/>
      <c r="F28" s="729"/>
      <c r="G28" s="729"/>
      <c r="H28" s="729"/>
      <c r="I28" s="729"/>
      <c r="J28" s="729"/>
      <c r="K28" s="729"/>
      <c r="L28" s="729"/>
      <c r="M28" s="729"/>
      <c r="N28" s="729"/>
      <c r="O28" s="729"/>
      <c r="P28" s="729"/>
      <c r="Q28" s="730"/>
      <c r="R28" s="623" t="s">
        <v>126</v>
      </c>
      <c r="S28" s="626"/>
      <c r="T28" s="626"/>
      <c r="U28" s="626"/>
      <c r="V28" s="626"/>
      <c r="W28" s="626"/>
      <c r="X28" s="626"/>
      <c r="Y28" s="627"/>
      <c r="Z28" s="685" t="s">
        <v>126</v>
      </c>
      <c r="AA28" s="685"/>
      <c r="AB28" s="685"/>
      <c r="AC28" s="685"/>
      <c r="AD28" s="686" t="s">
        <v>135</v>
      </c>
      <c r="AE28" s="686"/>
      <c r="AF28" s="686"/>
      <c r="AG28" s="686"/>
      <c r="AH28" s="686"/>
      <c r="AI28" s="686"/>
      <c r="AJ28" s="686"/>
      <c r="AK28" s="686"/>
      <c r="AL28" s="628" t="s">
        <v>126</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304</v>
      </c>
      <c r="CE28" s="664"/>
      <c r="CF28" s="664"/>
      <c r="CG28" s="664"/>
      <c r="CH28" s="664"/>
      <c r="CI28" s="664"/>
      <c r="CJ28" s="664"/>
      <c r="CK28" s="664"/>
      <c r="CL28" s="664"/>
      <c r="CM28" s="664"/>
      <c r="CN28" s="664"/>
      <c r="CO28" s="664"/>
      <c r="CP28" s="664"/>
      <c r="CQ28" s="665"/>
      <c r="CR28" s="623">
        <v>492662</v>
      </c>
      <c r="CS28" s="626"/>
      <c r="CT28" s="626"/>
      <c r="CU28" s="626"/>
      <c r="CV28" s="626"/>
      <c r="CW28" s="626"/>
      <c r="CX28" s="626"/>
      <c r="CY28" s="627"/>
      <c r="CZ28" s="628">
        <v>8.1999999999999993</v>
      </c>
      <c r="DA28" s="657"/>
      <c r="DB28" s="657"/>
      <c r="DC28" s="658"/>
      <c r="DD28" s="631">
        <v>451042</v>
      </c>
      <c r="DE28" s="626"/>
      <c r="DF28" s="626"/>
      <c r="DG28" s="626"/>
      <c r="DH28" s="626"/>
      <c r="DI28" s="626"/>
      <c r="DJ28" s="626"/>
      <c r="DK28" s="627"/>
      <c r="DL28" s="631">
        <v>451042</v>
      </c>
      <c r="DM28" s="626"/>
      <c r="DN28" s="626"/>
      <c r="DO28" s="626"/>
      <c r="DP28" s="626"/>
      <c r="DQ28" s="626"/>
      <c r="DR28" s="626"/>
      <c r="DS28" s="626"/>
      <c r="DT28" s="626"/>
      <c r="DU28" s="626"/>
      <c r="DV28" s="627"/>
      <c r="DW28" s="628">
        <v>13</v>
      </c>
      <c r="DX28" s="657"/>
      <c r="DY28" s="657"/>
      <c r="DZ28" s="657"/>
      <c r="EA28" s="657"/>
      <c r="EB28" s="657"/>
      <c r="EC28" s="659"/>
    </row>
    <row r="29" spans="2:133" ht="11.25" customHeight="1" x14ac:dyDescent="0.2">
      <c r="B29" s="620" t="s">
        <v>305</v>
      </c>
      <c r="C29" s="621"/>
      <c r="D29" s="621"/>
      <c r="E29" s="621"/>
      <c r="F29" s="621"/>
      <c r="G29" s="621"/>
      <c r="H29" s="621"/>
      <c r="I29" s="621"/>
      <c r="J29" s="621"/>
      <c r="K29" s="621"/>
      <c r="L29" s="621"/>
      <c r="M29" s="621"/>
      <c r="N29" s="621"/>
      <c r="O29" s="621"/>
      <c r="P29" s="621"/>
      <c r="Q29" s="622"/>
      <c r="R29" s="623">
        <v>544546</v>
      </c>
      <c r="S29" s="626"/>
      <c r="T29" s="626"/>
      <c r="U29" s="626"/>
      <c r="V29" s="626"/>
      <c r="W29" s="626"/>
      <c r="X29" s="626"/>
      <c r="Y29" s="627"/>
      <c r="Z29" s="685">
        <v>8.5</v>
      </c>
      <c r="AA29" s="685"/>
      <c r="AB29" s="685"/>
      <c r="AC29" s="685"/>
      <c r="AD29" s="686" t="s">
        <v>230</v>
      </c>
      <c r="AE29" s="686"/>
      <c r="AF29" s="686"/>
      <c r="AG29" s="686"/>
      <c r="AH29" s="686"/>
      <c r="AI29" s="686"/>
      <c r="AJ29" s="686"/>
      <c r="AK29" s="686"/>
      <c r="AL29" s="628" t="s">
        <v>126</v>
      </c>
      <c r="AM29" s="629"/>
      <c r="AN29" s="629"/>
      <c r="AO29" s="687"/>
      <c r="AP29" s="697" t="s">
        <v>224</v>
      </c>
      <c r="AQ29" s="698"/>
      <c r="AR29" s="698"/>
      <c r="AS29" s="698"/>
      <c r="AT29" s="698"/>
      <c r="AU29" s="698"/>
      <c r="AV29" s="698"/>
      <c r="AW29" s="698"/>
      <c r="AX29" s="698"/>
      <c r="AY29" s="698"/>
      <c r="AZ29" s="698"/>
      <c r="BA29" s="698"/>
      <c r="BB29" s="698"/>
      <c r="BC29" s="698"/>
      <c r="BD29" s="698"/>
      <c r="BE29" s="698"/>
      <c r="BF29" s="699"/>
      <c r="BG29" s="697" t="s">
        <v>306</v>
      </c>
      <c r="BH29" s="725"/>
      <c r="BI29" s="725"/>
      <c r="BJ29" s="725"/>
      <c r="BK29" s="725"/>
      <c r="BL29" s="725"/>
      <c r="BM29" s="725"/>
      <c r="BN29" s="725"/>
      <c r="BO29" s="725"/>
      <c r="BP29" s="725"/>
      <c r="BQ29" s="726"/>
      <c r="BR29" s="697" t="s">
        <v>307</v>
      </c>
      <c r="BS29" s="725"/>
      <c r="BT29" s="725"/>
      <c r="BU29" s="725"/>
      <c r="BV29" s="725"/>
      <c r="BW29" s="725"/>
      <c r="BX29" s="725"/>
      <c r="BY29" s="725"/>
      <c r="BZ29" s="725"/>
      <c r="CA29" s="725"/>
      <c r="CB29" s="726"/>
      <c r="CD29" s="707" t="s">
        <v>308</v>
      </c>
      <c r="CE29" s="708"/>
      <c r="CF29" s="667" t="s">
        <v>309</v>
      </c>
      <c r="CG29" s="664"/>
      <c r="CH29" s="664"/>
      <c r="CI29" s="664"/>
      <c r="CJ29" s="664"/>
      <c r="CK29" s="664"/>
      <c r="CL29" s="664"/>
      <c r="CM29" s="664"/>
      <c r="CN29" s="664"/>
      <c r="CO29" s="664"/>
      <c r="CP29" s="664"/>
      <c r="CQ29" s="665"/>
      <c r="CR29" s="623">
        <v>492662</v>
      </c>
      <c r="CS29" s="624"/>
      <c r="CT29" s="624"/>
      <c r="CU29" s="624"/>
      <c r="CV29" s="624"/>
      <c r="CW29" s="624"/>
      <c r="CX29" s="624"/>
      <c r="CY29" s="625"/>
      <c r="CZ29" s="628">
        <v>8.1999999999999993</v>
      </c>
      <c r="DA29" s="657"/>
      <c r="DB29" s="657"/>
      <c r="DC29" s="658"/>
      <c r="DD29" s="631">
        <v>451042</v>
      </c>
      <c r="DE29" s="624"/>
      <c r="DF29" s="624"/>
      <c r="DG29" s="624"/>
      <c r="DH29" s="624"/>
      <c r="DI29" s="624"/>
      <c r="DJ29" s="624"/>
      <c r="DK29" s="625"/>
      <c r="DL29" s="631">
        <v>451042</v>
      </c>
      <c r="DM29" s="624"/>
      <c r="DN29" s="624"/>
      <c r="DO29" s="624"/>
      <c r="DP29" s="624"/>
      <c r="DQ29" s="624"/>
      <c r="DR29" s="624"/>
      <c r="DS29" s="624"/>
      <c r="DT29" s="624"/>
      <c r="DU29" s="624"/>
      <c r="DV29" s="625"/>
      <c r="DW29" s="628">
        <v>13</v>
      </c>
      <c r="DX29" s="657"/>
      <c r="DY29" s="657"/>
      <c r="DZ29" s="657"/>
      <c r="EA29" s="657"/>
      <c r="EB29" s="657"/>
      <c r="EC29" s="659"/>
    </row>
    <row r="30" spans="2:133" ht="11.25" customHeight="1" x14ac:dyDescent="0.2">
      <c r="B30" s="620" t="s">
        <v>310</v>
      </c>
      <c r="C30" s="621"/>
      <c r="D30" s="621"/>
      <c r="E30" s="621"/>
      <c r="F30" s="621"/>
      <c r="G30" s="621"/>
      <c r="H30" s="621"/>
      <c r="I30" s="621"/>
      <c r="J30" s="621"/>
      <c r="K30" s="621"/>
      <c r="L30" s="621"/>
      <c r="M30" s="621"/>
      <c r="N30" s="621"/>
      <c r="O30" s="621"/>
      <c r="P30" s="621"/>
      <c r="Q30" s="622"/>
      <c r="R30" s="623">
        <v>152011</v>
      </c>
      <c r="S30" s="626"/>
      <c r="T30" s="626"/>
      <c r="U30" s="626"/>
      <c r="V30" s="626"/>
      <c r="W30" s="626"/>
      <c r="X30" s="626"/>
      <c r="Y30" s="627"/>
      <c r="Z30" s="685">
        <v>2.4</v>
      </c>
      <c r="AA30" s="685"/>
      <c r="AB30" s="685"/>
      <c r="AC30" s="685"/>
      <c r="AD30" s="686">
        <v>10122</v>
      </c>
      <c r="AE30" s="686"/>
      <c r="AF30" s="686"/>
      <c r="AG30" s="686"/>
      <c r="AH30" s="686"/>
      <c r="AI30" s="686"/>
      <c r="AJ30" s="686"/>
      <c r="AK30" s="686"/>
      <c r="AL30" s="628">
        <v>0.3</v>
      </c>
      <c r="AM30" s="629"/>
      <c r="AN30" s="629"/>
      <c r="AO30" s="687"/>
      <c r="AP30" s="713" t="s">
        <v>311</v>
      </c>
      <c r="AQ30" s="714"/>
      <c r="AR30" s="714"/>
      <c r="AS30" s="714"/>
      <c r="AT30" s="719" t="s">
        <v>312</v>
      </c>
      <c r="AU30" s="230"/>
      <c r="AV30" s="230"/>
      <c r="AW30" s="230"/>
      <c r="AX30" s="722" t="s">
        <v>187</v>
      </c>
      <c r="AY30" s="723"/>
      <c r="AZ30" s="723"/>
      <c r="BA30" s="723"/>
      <c r="BB30" s="723"/>
      <c r="BC30" s="723"/>
      <c r="BD30" s="723"/>
      <c r="BE30" s="723"/>
      <c r="BF30" s="724"/>
      <c r="BG30" s="703">
        <v>99.3</v>
      </c>
      <c r="BH30" s="704"/>
      <c r="BI30" s="704"/>
      <c r="BJ30" s="704"/>
      <c r="BK30" s="704"/>
      <c r="BL30" s="704"/>
      <c r="BM30" s="705">
        <v>97.1</v>
      </c>
      <c r="BN30" s="704"/>
      <c r="BO30" s="704"/>
      <c r="BP30" s="704"/>
      <c r="BQ30" s="706"/>
      <c r="BR30" s="703">
        <v>99.2</v>
      </c>
      <c r="BS30" s="704"/>
      <c r="BT30" s="704"/>
      <c r="BU30" s="704"/>
      <c r="BV30" s="704"/>
      <c r="BW30" s="704"/>
      <c r="BX30" s="705">
        <v>96.7</v>
      </c>
      <c r="BY30" s="704"/>
      <c r="BZ30" s="704"/>
      <c r="CA30" s="704"/>
      <c r="CB30" s="706"/>
      <c r="CD30" s="709"/>
      <c r="CE30" s="710"/>
      <c r="CF30" s="667" t="s">
        <v>313</v>
      </c>
      <c r="CG30" s="664"/>
      <c r="CH30" s="664"/>
      <c r="CI30" s="664"/>
      <c r="CJ30" s="664"/>
      <c r="CK30" s="664"/>
      <c r="CL30" s="664"/>
      <c r="CM30" s="664"/>
      <c r="CN30" s="664"/>
      <c r="CO30" s="664"/>
      <c r="CP30" s="664"/>
      <c r="CQ30" s="665"/>
      <c r="CR30" s="623">
        <v>463598</v>
      </c>
      <c r="CS30" s="626"/>
      <c r="CT30" s="626"/>
      <c r="CU30" s="626"/>
      <c r="CV30" s="626"/>
      <c r="CW30" s="626"/>
      <c r="CX30" s="626"/>
      <c r="CY30" s="627"/>
      <c r="CZ30" s="628">
        <v>7.7</v>
      </c>
      <c r="DA30" s="657"/>
      <c r="DB30" s="657"/>
      <c r="DC30" s="658"/>
      <c r="DD30" s="631">
        <v>424701</v>
      </c>
      <c r="DE30" s="626"/>
      <c r="DF30" s="626"/>
      <c r="DG30" s="626"/>
      <c r="DH30" s="626"/>
      <c r="DI30" s="626"/>
      <c r="DJ30" s="626"/>
      <c r="DK30" s="627"/>
      <c r="DL30" s="631">
        <v>424701</v>
      </c>
      <c r="DM30" s="626"/>
      <c r="DN30" s="626"/>
      <c r="DO30" s="626"/>
      <c r="DP30" s="626"/>
      <c r="DQ30" s="626"/>
      <c r="DR30" s="626"/>
      <c r="DS30" s="626"/>
      <c r="DT30" s="626"/>
      <c r="DU30" s="626"/>
      <c r="DV30" s="627"/>
      <c r="DW30" s="628">
        <v>12.2</v>
      </c>
      <c r="DX30" s="657"/>
      <c r="DY30" s="657"/>
      <c r="DZ30" s="657"/>
      <c r="EA30" s="657"/>
      <c r="EB30" s="657"/>
      <c r="EC30" s="659"/>
    </row>
    <row r="31" spans="2:133" ht="11.25" customHeight="1" x14ac:dyDescent="0.2">
      <c r="B31" s="620" t="s">
        <v>314</v>
      </c>
      <c r="C31" s="621"/>
      <c r="D31" s="621"/>
      <c r="E31" s="621"/>
      <c r="F31" s="621"/>
      <c r="G31" s="621"/>
      <c r="H31" s="621"/>
      <c r="I31" s="621"/>
      <c r="J31" s="621"/>
      <c r="K31" s="621"/>
      <c r="L31" s="621"/>
      <c r="M31" s="621"/>
      <c r="N31" s="621"/>
      <c r="O31" s="621"/>
      <c r="P31" s="621"/>
      <c r="Q31" s="622"/>
      <c r="R31" s="623">
        <v>135115</v>
      </c>
      <c r="S31" s="626"/>
      <c r="T31" s="626"/>
      <c r="U31" s="626"/>
      <c r="V31" s="626"/>
      <c r="W31" s="626"/>
      <c r="X31" s="626"/>
      <c r="Y31" s="627"/>
      <c r="Z31" s="685">
        <v>2.1</v>
      </c>
      <c r="AA31" s="685"/>
      <c r="AB31" s="685"/>
      <c r="AC31" s="685"/>
      <c r="AD31" s="686" t="s">
        <v>230</v>
      </c>
      <c r="AE31" s="686"/>
      <c r="AF31" s="686"/>
      <c r="AG31" s="686"/>
      <c r="AH31" s="686"/>
      <c r="AI31" s="686"/>
      <c r="AJ31" s="686"/>
      <c r="AK31" s="686"/>
      <c r="AL31" s="628" t="s">
        <v>126</v>
      </c>
      <c r="AM31" s="629"/>
      <c r="AN31" s="629"/>
      <c r="AO31" s="687"/>
      <c r="AP31" s="715"/>
      <c r="AQ31" s="716"/>
      <c r="AR31" s="716"/>
      <c r="AS31" s="716"/>
      <c r="AT31" s="720"/>
      <c r="AU31" s="229" t="s">
        <v>315</v>
      </c>
      <c r="AV31" s="229"/>
      <c r="AW31" s="229"/>
      <c r="AX31" s="620" t="s">
        <v>316</v>
      </c>
      <c r="AY31" s="621"/>
      <c r="AZ31" s="621"/>
      <c r="BA31" s="621"/>
      <c r="BB31" s="621"/>
      <c r="BC31" s="621"/>
      <c r="BD31" s="621"/>
      <c r="BE31" s="621"/>
      <c r="BF31" s="622"/>
      <c r="BG31" s="701">
        <v>99.3</v>
      </c>
      <c r="BH31" s="624"/>
      <c r="BI31" s="624"/>
      <c r="BJ31" s="624"/>
      <c r="BK31" s="624"/>
      <c r="BL31" s="624"/>
      <c r="BM31" s="629">
        <v>97.2</v>
      </c>
      <c r="BN31" s="702"/>
      <c r="BO31" s="702"/>
      <c r="BP31" s="702"/>
      <c r="BQ31" s="663"/>
      <c r="BR31" s="701">
        <v>99.3</v>
      </c>
      <c r="BS31" s="624"/>
      <c r="BT31" s="624"/>
      <c r="BU31" s="624"/>
      <c r="BV31" s="624"/>
      <c r="BW31" s="624"/>
      <c r="BX31" s="629">
        <v>96.7</v>
      </c>
      <c r="BY31" s="702"/>
      <c r="BZ31" s="702"/>
      <c r="CA31" s="702"/>
      <c r="CB31" s="663"/>
      <c r="CD31" s="709"/>
      <c r="CE31" s="710"/>
      <c r="CF31" s="667" t="s">
        <v>317</v>
      </c>
      <c r="CG31" s="664"/>
      <c r="CH31" s="664"/>
      <c r="CI31" s="664"/>
      <c r="CJ31" s="664"/>
      <c r="CK31" s="664"/>
      <c r="CL31" s="664"/>
      <c r="CM31" s="664"/>
      <c r="CN31" s="664"/>
      <c r="CO31" s="664"/>
      <c r="CP31" s="664"/>
      <c r="CQ31" s="665"/>
      <c r="CR31" s="623">
        <v>29064</v>
      </c>
      <c r="CS31" s="624"/>
      <c r="CT31" s="624"/>
      <c r="CU31" s="624"/>
      <c r="CV31" s="624"/>
      <c r="CW31" s="624"/>
      <c r="CX31" s="624"/>
      <c r="CY31" s="625"/>
      <c r="CZ31" s="628">
        <v>0.5</v>
      </c>
      <c r="DA31" s="657"/>
      <c r="DB31" s="657"/>
      <c r="DC31" s="658"/>
      <c r="DD31" s="631">
        <v>26341</v>
      </c>
      <c r="DE31" s="624"/>
      <c r="DF31" s="624"/>
      <c r="DG31" s="624"/>
      <c r="DH31" s="624"/>
      <c r="DI31" s="624"/>
      <c r="DJ31" s="624"/>
      <c r="DK31" s="625"/>
      <c r="DL31" s="631">
        <v>26341</v>
      </c>
      <c r="DM31" s="624"/>
      <c r="DN31" s="624"/>
      <c r="DO31" s="624"/>
      <c r="DP31" s="624"/>
      <c r="DQ31" s="624"/>
      <c r="DR31" s="624"/>
      <c r="DS31" s="624"/>
      <c r="DT31" s="624"/>
      <c r="DU31" s="624"/>
      <c r="DV31" s="625"/>
      <c r="DW31" s="628">
        <v>0.8</v>
      </c>
      <c r="DX31" s="657"/>
      <c r="DY31" s="657"/>
      <c r="DZ31" s="657"/>
      <c r="EA31" s="657"/>
      <c r="EB31" s="657"/>
      <c r="EC31" s="659"/>
    </row>
    <row r="32" spans="2:133" ht="11.25" customHeight="1" x14ac:dyDescent="0.2">
      <c r="B32" s="620" t="s">
        <v>318</v>
      </c>
      <c r="C32" s="621"/>
      <c r="D32" s="621"/>
      <c r="E32" s="621"/>
      <c r="F32" s="621"/>
      <c r="G32" s="621"/>
      <c r="H32" s="621"/>
      <c r="I32" s="621"/>
      <c r="J32" s="621"/>
      <c r="K32" s="621"/>
      <c r="L32" s="621"/>
      <c r="M32" s="621"/>
      <c r="N32" s="621"/>
      <c r="O32" s="621"/>
      <c r="P32" s="621"/>
      <c r="Q32" s="622"/>
      <c r="R32" s="623">
        <v>407229</v>
      </c>
      <c r="S32" s="626"/>
      <c r="T32" s="626"/>
      <c r="U32" s="626"/>
      <c r="V32" s="626"/>
      <c r="W32" s="626"/>
      <c r="X32" s="626"/>
      <c r="Y32" s="627"/>
      <c r="Z32" s="685">
        <v>6.3</v>
      </c>
      <c r="AA32" s="685"/>
      <c r="AB32" s="685"/>
      <c r="AC32" s="685"/>
      <c r="AD32" s="686" t="s">
        <v>126</v>
      </c>
      <c r="AE32" s="686"/>
      <c r="AF32" s="686"/>
      <c r="AG32" s="686"/>
      <c r="AH32" s="686"/>
      <c r="AI32" s="686"/>
      <c r="AJ32" s="686"/>
      <c r="AK32" s="686"/>
      <c r="AL32" s="628" t="s">
        <v>126</v>
      </c>
      <c r="AM32" s="629"/>
      <c r="AN32" s="629"/>
      <c r="AO32" s="687"/>
      <c r="AP32" s="717"/>
      <c r="AQ32" s="718"/>
      <c r="AR32" s="718"/>
      <c r="AS32" s="718"/>
      <c r="AT32" s="721"/>
      <c r="AU32" s="231"/>
      <c r="AV32" s="231"/>
      <c r="AW32" s="231"/>
      <c r="AX32" s="635" t="s">
        <v>319</v>
      </c>
      <c r="AY32" s="636"/>
      <c r="AZ32" s="636"/>
      <c r="BA32" s="636"/>
      <c r="BB32" s="636"/>
      <c r="BC32" s="636"/>
      <c r="BD32" s="636"/>
      <c r="BE32" s="636"/>
      <c r="BF32" s="637"/>
      <c r="BG32" s="700">
        <v>99.2</v>
      </c>
      <c r="BH32" s="639"/>
      <c r="BI32" s="639"/>
      <c r="BJ32" s="639"/>
      <c r="BK32" s="639"/>
      <c r="BL32" s="639"/>
      <c r="BM32" s="683">
        <v>96.5</v>
      </c>
      <c r="BN32" s="639"/>
      <c r="BO32" s="639"/>
      <c r="BP32" s="639"/>
      <c r="BQ32" s="676"/>
      <c r="BR32" s="700">
        <v>98.9</v>
      </c>
      <c r="BS32" s="639"/>
      <c r="BT32" s="639"/>
      <c r="BU32" s="639"/>
      <c r="BV32" s="639"/>
      <c r="BW32" s="639"/>
      <c r="BX32" s="683">
        <v>96.2</v>
      </c>
      <c r="BY32" s="639"/>
      <c r="BZ32" s="639"/>
      <c r="CA32" s="639"/>
      <c r="CB32" s="676"/>
      <c r="CD32" s="711"/>
      <c r="CE32" s="712"/>
      <c r="CF32" s="667" t="s">
        <v>320</v>
      </c>
      <c r="CG32" s="664"/>
      <c r="CH32" s="664"/>
      <c r="CI32" s="664"/>
      <c r="CJ32" s="664"/>
      <c r="CK32" s="664"/>
      <c r="CL32" s="664"/>
      <c r="CM32" s="664"/>
      <c r="CN32" s="664"/>
      <c r="CO32" s="664"/>
      <c r="CP32" s="664"/>
      <c r="CQ32" s="665"/>
      <c r="CR32" s="623" t="s">
        <v>126</v>
      </c>
      <c r="CS32" s="626"/>
      <c r="CT32" s="626"/>
      <c r="CU32" s="626"/>
      <c r="CV32" s="626"/>
      <c r="CW32" s="626"/>
      <c r="CX32" s="626"/>
      <c r="CY32" s="627"/>
      <c r="CZ32" s="628" t="s">
        <v>126</v>
      </c>
      <c r="DA32" s="657"/>
      <c r="DB32" s="657"/>
      <c r="DC32" s="658"/>
      <c r="DD32" s="631" t="s">
        <v>230</v>
      </c>
      <c r="DE32" s="626"/>
      <c r="DF32" s="626"/>
      <c r="DG32" s="626"/>
      <c r="DH32" s="626"/>
      <c r="DI32" s="626"/>
      <c r="DJ32" s="626"/>
      <c r="DK32" s="627"/>
      <c r="DL32" s="631" t="s">
        <v>230</v>
      </c>
      <c r="DM32" s="626"/>
      <c r="DN32" s="626"/>
      <c r="DO32" s="626"/>
      <c r="DP32" s="626"/>
      <c r="DQ32" s="626"/>
      <c r="DR32" s="626"/>
      <c r="DS32" s="626"/>
      <c r="DT32" s="626"/>
      <c r="DU32" s="626"/>
      <c r="DV32" s="627"/>
      <c r="DW32" s="628" t="s">
        <v>230</v>
      </c>
      <c r="DX32" s="657"/>
      <c r="DY32" s="657"/>
      <c r="DZ32" s="657"/>
      <c r="EA32" s="657"/>
      <c r="EB32" s="657"/>
      <c r="EC32" s="659"/>
    </row>
    <row r="33" spans="2:133" ht="11.25" customHeight="1" x14ac:dyDescent="0.2">
      <c r="B33" s="620" t="s">
        <v>321</v>
      </c>
      <c r="C33" s="621"/>
      <c r="D33" s="621"/>
      <c r="E33" s="621"/>
      <c r="F33" s="621"/>
      <c r="G33" s="621"/>
      <c r="H33" s="621"/>
      <c r="I33" s="621"/>
      <c r="J33" s="621"/>
      <c r="K33" s="621"/>
      <c r="L33" s="621"/>
      <c r="M33" s="621"/>
      <c r="N33" s="621"/>
      <c r="O33" s="621"/>
      <c r="P33" s="621"/>
      <c r="Q33" s="622"/>
      <c r="R33" s="623">
        <v>402323</v>
      </c>
      <c r="S33" s="626"/>
      <c r="T33" s="626"/>
      <c r="U33" s="626"/>
      <c r="V33" s="626"/>
      <c r="W33" s="626"/>
      <c r="X33" s="626"/>
      <c r="Y33" s="627"/>
      <c r="Z33" s="685">
        <v>6.2</v>
      </c>
      <c r="AA33" s="685"/>
      <c r="AB33" s="685"/>
      <c r="AC33" s="685"/>
      <c r="AD33" s="686" t="s">
        <v>126</v>
      </c>
      <c r="AE33" s="686"/>
      <c r="AF33" s="686"/>
      <c r="AG33" s="686"/>
      <c r="AH33" s="686"/>
      <c r="AI33" s="686"/>
      <c r="AJ33" s="686"/>
      <c r="AK33" s="686"/>
      <c r="AL33" s="628" t="s">
        <v>230</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322</v>
      </c>
      <c r="CE33" s="664"/>
      <c r="CF33" s="664"/>
      <c r="CG33" s="664"/>
      <c r="CH33" s="664"/>
      <c r="CI33" s="664"/>
      <c r="CJ33" s="664"/>
      <c r="CK33" s="664"/>
      <c r="CL33" s="664"/>
      <c r="CM33" s="664"/>
      <c r="CN33" s="664"/>
      <c r="CO33" s="664"/>
      <c r="CP33" s="664"/>
      <c r="CQ33" s="665"/>
      <c r="CR33" s="623">
        <v>2538169</v>
      </c>
      <c r="CS33" s="624"/>
      <c r="CT33" s="624"/>
      <c r="CU33" s="624"/>
      <c r="CV33" s="624"/>
      <c r="CW33" s="624"/>
      <c r="CX33" s="624"/>
      <c r="CY33" s="625"/>
      <c r="CZ33" s="628">
        <v>42</v>
      </c>
      <c r="DA33" s="657"/>
      <c r="DB33" s="657"/>
      <c r="DC33" s="658"/>
      <c r="DD33" s="631">
        <v>1945995</v>
      </c>
      <c r="DE33" s="624"/>
      <c r="DF33" s="624"/>
      <c r="DG33" s="624"/>
      <c r="DH33" s="624"/>
      <c r="DI33" s="624"/>
      <c r="DJ33" s="624"/>
      <c r="DK33" s="625"/>
      <c r="DL33" s="631">
        <v>1563751</v>
      </c>
      <c r="DM33" s="624"/>
      <c r="DN33" s="624"/>
      <c r="DO33" s="624"/>
      <c r="DP33" s="624"/>
      <c r="DQ33" s="624"/>
      <c r="DR33" s="624"/>
      <c r="DS33" s="624"/>
      <c r="DT33" s="624"/>
      <c r="DU33" s="624"/>
      <c r="DV33" s="625"/>
      <c r="DW33" s="628">
        <v>45</v>
      </c>
      <c r="DX33" s="657"/>
      <c r="DY33" s="657"/>
      <c r="DZ33" s="657"/>
      <c r="EA33" s="657"/>
      <c r="EB33" s="657"/>
      <c r="EC33" s="659"/>
    </row>
    <row r="34" spans="2:133" ht="11.25" customHeight="1" x14ac:dyDescent="0.2">
      <c r="B34" s="620" t="s">
        <v>323</v>
      </c>
      <c r="C34" s="621"/>
      <c r="D34" s="621"/>
      <c r="E34" s="621"/>
      <c r="F34" s="621"/>
      <c r="G34" s="621"/>
      <c r="H34" s="621"/>
      <c r="I34" s="621"/>
      <c r="J34" s="621"/>
      <c r="K34" s="621"/>
      <c r="L34" s="621"/>
      <c r="M34" s="621"/>
      <c r="N34" s="621"/>
      <c r="O34" s="621"/>
      <c r="P34" s="621"/>
      <c r="Q34" s="622"/>
      <c r="R34" s="623">
        <v>82754</v>
      </c>
      <c r="S34" s="626"/>
      <c r="T34" s="626"/>
      <c r="U34" s="626"/>
      <c r="V34" s="626"/>
      <c r="W34" s="626"/>
      <c r="X34" s="626"/>
      <c r="Y34" s="627"/>
      <c r="Z34" s="685">
        <v>1.3</v>
      </c>
      <c r="AA34" s="685"/>
      <c r="AB34" s="685"/>
      <c r="AC34" s="685"/>
      <c r="AD34" s="686">
        <v>15747</v>
      </c>
      <c r="AE34" s="686"/>
      <c r="AF34" s="686"/>
      <c r="AG34" s="686"/>
      <c r="AH34" s="686"/>
      <c r="AI34" s="686"/>
      <c r="AJ34" s="686"/>
      <c r="AK34" s="686"/>
      <c r="AL34" s="628">
        <v>0.5</v>
      </c>
      <c r="AM34" s="629"/>
      <c r="AN34" s="629"/>
      <c r="AO34" s="687"/>
      <c r="AP34" s="234"/>
      <c r="AQ34" s="697" t="s">
        <v>324</v>
      </c>
      <c r="AR34" s="698"/>
      <c r="AS34" s="698"/>
      <c r="AT34" s="698"/>
      <c r="AU34" s="698"/>
      <c r="AV34" s="698"/>
      <c r="AW34" s="698"/>
      <c r="AX34" s="698"/>
      <c r="AY34" s="698"/>
      <c r="AZ34" s="698"/>
      <c r="BA34" s="698"/>
      <c r="BB34" s="698"/>
      <c r="BC34" s="698"/>
      <c r="BD34" s="698"/>
      <c r="BE34" s="698"/>
      <c r="BF34" s="699"/>
      <c r="BG34" s="697" t="s">
        <v>325</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326</v>
      </c>
      <c r="CE34" s="664"/>
      <c r="CF34" s="664"/>
      <c r="CG34" s="664"/>
      <c r="CH34" s="664"/>
      <c r="CI34" s="664"/>
      <c r="CJ34" s="664"/>
      <c r="CK34" s="664"/>
      <c r="CL34" s="664"/>
      <c r="CM34" s="664"/>
      <c r="CN34" s="664"/>
      <c r="CO34" s="664"/>
      <c r="CP34" s="664"/>
      <c r="CQ34" s="665"/>
      <c r="CR34" s="623">
        <v>909100</v>
      </c>
      <c r="CS34" s="626"/>
      <c r="CT34" s="626"/>
      <c r="CU34" s="626"/>
      <c r="CV34" s="626"/>
      <c r="CW34" s="626"/>
      <c r="CX34" s="626"/>
      <c r="CY34" s="627"/>
      <c r="CZ34" s="628">
        <v>15</v>
      </c>
      <c r="DA34" s="657"/>
      <c r="DB34" s="657"/>
      <c r="DC34" s="658"/>
      <c r="DD34" s="631">
        <v>744880</v>
      </c>
      <c r="DE34" s="626"/>
      <c r="DF34" s="626"/>
      <c r="DG34" s="626"/>
      <c r="DH34" s="626"/>
      <c r="DI34" s="626"/>
      <c r="DJ34" s="626"/>
      <c r="DK34" s="627"/>
      <c r="DL34" s="631">
        <v>659250</v>
      </c>
      <c r="DM34" s="626"/>
      <c r="DN34" s="626"/>
      <c r="DO34" s="626"/>
      <c r="DP34" s="626"/>
      <c r="DQ34" s="626"/>
      <c r="DR34" s="626"/>
      <c r="DS34" s="626"/>
      <c r="DT34" s="626"/>
      <c r="DU34" s="626"/>
      <c r="DV34" s="627"/>
      <c r="DW34" s="628">
        <v>19</v>
      </c>
      <c r="DX34" s="657"/>
      <c r="DY34" s="657"/>
      <c r="DZ34" s="657"/>
      <c r="EA34" s="657"/>
      <c r="EB34" s="657"/>
      <c r="EC34" s="659"/>
    </row>
    <row r="35" spans="2:133" ht="11.25" customHeight="1" x14ac:dyDescent="0.2">
      <c r="B35" s="620" t="s">
        <v>327</v>
      </c>
      <c r="C35" s="621"/>
      <c r="D35" s="621"/>
      <c r="E35" s="621"/>
      <c r="F35" s="621"/>
      <c r="G35" s="621"/>
      <c r="H35" s="621"/>
      <c r="I35" s="621"/>
      <c r="J35" s="621"/>
      <c r="K35" s="621"/>
      <c r="L35" s="621"/>
      <c r="M35" s="621"/>
      <c r="N35" s="621"/>
      <c r="O35" s="621"/>
      <c r="P35" s="621"/>
      <c r="Q35" s="622"/>
      <c r="R35" s="623">
        <v>289900</v>
      </c>
      <c r="S35" s="626"/>
      <c r="T35" s="626"/>
      <c r="U35" s="626"/>
      <c r="V35" s="626"/>
      <c r="W35" s="626"/>
      <c r="X35" s="626"/>
      <c r="Y35" s="627"/>
      <c r="Z35" s="685">
        <v>4.5</v>
      </c>
      <c r="AA35" s="685"/>
      <c r="AB35" s="685"/>
      <c r="AC35" s="685"/>
      <c r="AD35" s="686" t="s">
        <v>126</v>
      </c>
      <c r="AE35" s="686"/>
      <c r="AF35" s="686"/>
      <c r="AG35" s="686"/>
      <c r="AH35" s="686"/>
      <c r="AI35" s="686"/>
      <c r="AJ35" s="686"/>
      <c r="AK35" s="686"/>
      <c r="AL35" s="628" t="s">
        <v>126</v>
      </c>
      <c r="AM35" s="629"/>
      <c r="AN35" s="629"/>
      <c r="AO35" s="687"/>
      <c r="AP35" s="234"/>
      <c r="AQ35" s="691" t="s">
        <v>328</v>
      </c>
      <c r="AR35" s="692"/>
      <c r="AS35" s="692"/>
      <c r="AT35" s="692"/>
      <c r="AU35" s="692"/>
      <c r="AV35" s="692"/>
      <c r="AW35" s="692"/>
      <c r="AX35" s="692"/>
      <c r="AY35" s="693"/>
      <c r="AZ35" s="688">
        <v>794389</v>
      </c>
      <c r="BA35" s="689"/>
      <c r="BB35" s="689"/>
      <c r="BC35" s="689"/>
      <c r="BD35" s="689"/>
      <c r="BE35" s="689"/>
      <c r="BF35" s="690"/>
      <c r="BG35" s="694" t="s">
        <v>329</v>
      </c>
      <c r="BH35" s="695"/>
      <c r="BI35" s="695"/>
      <c r="BJ35" s="695"/>
      <c r="BK35" s="695"/>
      <c r="BL35" s="695"/>
      <c r="BM35" s="695"/>
      <c r="BN35" s="695"/>
      <c r="BO35" s="695"/>
      <c r="BP35" s="695"/>
      <c r="BQ35" s="695"/>
      <c r="BR35" s="695"/>
      <c r="BS35" s="695"/>
      <c r="BT35" s="695"/>
      <c r="BU35" s="696"/>
      <c r="BV35" s="688">
        <v>47936</v>
      </c>
      <c r="BW35" s="689"/>
      <c r="BX35" s="689"/>
      <c r="BY35" s="689"/>
      <c r="BZ35" s="689"/>
      <c r="CA35" s="689"/>
      <c r="CB35" s="690"/>
      <c r="CD35" s="667" t="s">
        <v>330</v>
      </c>
      <c r="CE35" s="664"/>
      <c r="CF35" s="664"/>
      <c r="CG35" s="664"/>
      <c r="CH35" s="664"/>
      <c r="CI35" s="664"/>
      <c r="CJ35" s="664"/>
      <c r="CK35" s="664"/>
      <c r="CL35" s="664"/>
      <c r="CM35" s="664"/>
      <c r="CN35" s="664"/>
      <c r="CO35" s="664"/>
      <c r="CP35" s="664"/>
      <c r="CQ35" s="665"/>
      <c r="CR35" s="623">
        <v>36151</v>
      </c>
      <c r="CS35" s="624"/>
      <c r="CT35" s="624"/>
      <c r="CU35" s="624"/>
      <c r="CV35" s="624"/>
      <c r="CW35" s="624"/>
      <c r="CX35" s="624"/>
      <c r="CY35" s="625"/>
      <c r="CZ35" s="628">
        <v>0.6</v>
      </c>
      <c r="DA35" s="657"/>
      <c r="DB35" s="657"/>
      <c r="DC35" s="658"/>
      <c r="DD35" s="631">
        <v>19736</v>
      </c>
      <c r="DE35" s="624"/>
      <c r="DF35" s="624"/>
      <c r="DG35" s="624"/>
      <c r="DH35" s="624"/>
      <c r="DI35" s="624"/>
      <c r="DJ35" s="624"/>
      <c r="DK35" s="625"/>
      <c r="DL35" s="631">
        <v>19707</v>
      </c>
      <c r="DM35" s="624"/>
      <c r="DN35" s="624"/>
      <c r="DO35" s="624"/>
      <c r="DP35" s="624"/>
      <c r="DQ35" s="624"/>
      <c r="DR35" s="624"/>
      <c r="DS35" s="624"/>
      <c r="DT35" s="624"/>
      <c r="DU35" s="624"/>
      <c r="DV35" s="625"/>
      <c r="DW35" s="628">
        <v>0.6</v>
      </c>
      <c r="DX35" s="657"/>
      <c r="DY35" s="657"/>
      <c r="DZ35" s="657"/>
      <c r="EA35" s="657"/>
      <c r="EB35" s="657"/>
      <c r="EC35" s="659"/>
    </row>
    <row r="36" spans="2:133" ht="11.25" customHeight="1" x14ac:dyDescent="0.2">
      <c r="B36" s="620" t="s">
        <v>331</v>
      </c>
      <c r="C36" s="621"/>
      <c r="D36" s="621"/>
      <c r="E36" s="621"/>
      <c r="F36" s="621"/>
      <c r="G36" s="621"/>
      <c r="H36" s="621"/>
      <c r="I36" s="621"/>
      <c r="J36" s="621"/>
      <c r="K36" s="621"/>
      <c r="L36" s="621"/>
      <c r="M36" s="621"/>
      <c r="N36" s="621"/>
      <c r="O36" s="621"/>
      <c r="P36" s="621"/>
      <c r="Q36" s="622"/>
      <c r="R36" s="623" t="s">
        <v>230</v>
      </c>
      <c r="S36" s="626"/>
      <c r="T36" s="626"/>
      <c r="U36" s="626"/>
      <c r="V36" s="626"/>
      <c r="W36" s="626"/>
      <c r="X36" s="626"/>
      <c r="Y36" s="627"/>
      <c r="Z36" s="685" t="s">
        <v>126</v>
      </c>
      <c r="AA36" s="685"/>
      <c r="AB36" s="685"/>
      <c r="AC36" s="685"/>
      <c r="AD36" s="686" t="s">
        <v>135</v>
      </c>
      <c r="AE36" s="686"/>
      <c r="AF36" s="686"/>
      <c r="AG36" s="686"/>
      <c r="AH36" s="686"/>
      <c r="AI36" s="686"/>
      <c r="AJ36" s="686"/>
      <c r="AK36" s="686"/>
      <c r="AL36" s="628" t="s">
        <v>230</v>
      </c>
      <c r="AM36" s="629"/>
      <c r="AN36" s="629"/>
      <c r="AO36" s="687"/>
      <c r="AQ36" s="660" t="s">
        <v>332</v>
      </c>
      <c r="AR36" s="661"/>
      <c r="AS36" s="661"/>
      <c r="AT36" s="661"/>
      <c r="AU36" s="661"/>
      <c r="AV36" s="661"/>
      <c r="AW36" s="661"/>
      <c r="AX36" s="661"/>
      <c r="AY36" s="662"/>
      <c r="AZ36" s="623">
        <v>348000</v>
      </c>
      <c r="BA36" s="626"/>
      <c r="BB36" s="626"/>
      <c r="BC36" s="626"/>
      <c r="BD36" s="624"/>
      <c r="BE36" s="624"/>
      <c r="BF36" s="663"/>
      <c r="BG36" s="667" t="s">
        <v>333</v>
      </c>
      <c r="BH36" s="664"/>
      <c r="BI36" s="664"/>
      <c r="BJ36" s="664"/>
      <c r="BK36" s="664"/>
      <c r="BL36" s="664"/>
      <c r="BM36" s="664"/>
      <c r="BN36" s="664"/>
      <c r="BO36" s="664"/>
      <c r="BP36" s="664"/>
      <c r="BQ36" s="664"/>
      <c r="BR36" s="664"/>
      <c r="BS36" s="664"/>
      <c r="BT36" s="664"/>
      <c r="BU36" s="665"/>
      <c r="BV36" s="623">
        <v>36743</v>
      </c>
      <c r="BW36" s="626"/>
      <c r="BX36" s="626"/>
      <c r="BY36" s="626"/>
      <c r="BZ36" s="626"/>
      <c r="CA36" s="626"/>
      <c r="CB36" s="666"/>
      <c r="CD36" s="667" t="s">
        <v>334</v>
      </c>
      <c r="CE36" s="664"/>
      <c r="CF36" s="664"/>
      <c r="CG36" s="664"/>
      <c r="CH36" s="664"/>
      <c r="CI36" s="664"/>
      <c r="CJ36" s="664"/>
      <c r="CK36" s="664"/>
      <c r="CL36" s="664"/>
      <c r="CM36" s="664"/>
      <c r="CN36" s="664"/>
      <c r="CO36" s="664"/>
      <c r="CP36" s="664"/>
      <c r="CQ36" s="665"/>
      <c r="CR36" s="623">
        <v>429794</v>
      </c>
      <c r="CS36" s="626"/>
      <c r="CT36" s="626"/>
      <c r="CU36" s="626"/>
      <c r="CV36" s="626"/>
      <c r="CW36" s="626"/>
      <c r="CX36" s="626"/>
      <c r="CY36" s="627"/>
      <c r="CZ36" s="628">
        <v>7.1</v>
      </c>
      <c r="DA36" s="657"/>
      <c r="DB36" s="657"/>
      <c r="DC36" s="658"/>
      <c r="DD36" s="631">
        <v>326117</v>
      </c>
      <c r="DE36" s="626"/>
      <c r="DF36" s="626"/>
      <c r="DG36" s="626"/>
      <c r="DH36" s="626"/>
      <c r="DI36" s="626"/>
      <c r="DJ36" s="626"/>
      <c r="DK36" s="627"/>
      <c r="DL36" s="631">
        <v>309347</v>
      </c>
      <c r="DM36" s="626"/>
      <c r="DN36" s="626"/>
      <c r="DO36" s="626"/>
      <c r="DP36" s="626"/>
      <c r="DQ36" s="626"/>
      <c r="DR36" s="626"/>
      <c r="DS36" s="626"/>
      <c r="DT36" s="626"/>
      <c r="DU36" s="626"/>
      <c r="DV36" s="627"/>
      <c r="DW36" s="628">
        <v>8.9</v>
      </c>
      <c r="DX36" s="657"/>
      <c r="DY36" s="657"/>
      <c r="DZ36" s="657"/>
      <c r="EA36" s="657"/>
      <c r="EB36" s="657"/>
      <c r="EC36" s="659"/>
    </row>
    <row r="37" spans="2:133" ht="11.25" customHeight="1" x14ac:dyDescent="0.2">
      <c r="B37" s="620" t="s">
        <v>335</v>
      </c>
      <c r="C37" s="621"/>
      <c r="D37" s="621"/>
      <c r="E37" s="621"/>
      <c r="F37" s="621"/>
      <c r="G37" s="621"/>
      <c r="H37" s="621"/>
      <c r="I37" s="621"/>
      <c r="J37" s="621"/>
      <c r="K37" s="621"/>
      <c r="L37" s="621"/>
      <c r="M37" s="621"/>
      <c r="N37" s="621"/>
      <c r="O37" s="621"/>
      <c r="P37" s="621"/>
      <c r="Q37" s="622"/>
      <c r="R37" s="623">
        <v>186700</v>
      </c>
      <c r="S37" s="626"/>
      <c r="T37" s="626"/>
      <c r="U37" s="626"/>
      <c r="V37" s="626"/>
      <c r="W37" s="626"/>
      <c r="X37" s="626"/>
      <c r="Y37" s="627"/>
      <c r="Z37" s="685">
        <v>2.9</v>
      </c>
      <c r="AA37" s="685"/>
      <c r="AB37" s="685"/>
      <c r="AC37" s="685"/>
      <c r="AD37" s="686" t="s">
        <v>230</v>
      </c>
      <c r="AE37" s="686"/>
      <c r="AF37" s="686"/>
      <c r="AG37" s="686"/>
      <c r="AH37" s="686"/>
      <c r="AI37" s="686"/>
      <c r="AJ37" s="686"/>
      <c r="AK37" s="686"/>
      <c r="AL37" s="628" t="s">
        <v>126</v>
      </c>
      <c r="AM37" s="629"/>
      <c r="AN37" s="629"/>
      <c r="AO37" s="687"/>
      <c r="AQ37" s="660" t="s">
        <v>336</v>
      </c>
      <c r="AR37" s="661"/>
      <c r="AS37" s="661"/>
      <c r="AT37" s="661"/>
      <c r="AU37" s="661"/>
      <c r="AV37" s="661"/>
      <c r="AW37" s="661"/>
      <c r="AX37" s="661"/>
      <c r="AY37" s="662"/>
      <c r="AZ37" s="623" t="s">
        <v>126</v>
      </c>
      <c r="BA37" s="626"/>
      <c r="BB37" s="626"/>
      <c r="BC37" s="626"/>
      <c r="BD37" s="624"/>
      <c r="BE37" s="624"/>
      <c r="BF37" s="663"/>
      <c r="BG37" s="667" t="s">
        <v>337</v>
      </c>
      <c r="BH37" s="664"/>
      <c r="BI37" s="664"/>
      <c r="BJ37" s="664"/>
      <c r="BK37" s="664"/>
      <c r="BL37" s="664"/>
      <c r="BM37" s="664"/>
      <c r="BN37" s="664"/>
      <c r="BO37" s="664"/>
      <c r="BP37" s="664"/>
      <c r="BQ37" s="664"/>
      <c r="BR37" s="664"/>
      <c r="BS37" s="664"/>
      <c r="BT37" s="664"/>
      <c r="BU37" s="665"/>
      <c r="BV37" s="623">
        <v>1834</v>
      </c>
      <c r="BW37" s="626"/>
      <c r="BX37" s="626"/>
      <c r="BY37" s="626"/>
      <c r="BZ37" s="626"/>
      <c r="CA37" s="626"/>
      <c r="CB37" s="666"/>
      <c r="CD37" s="667" t="s">
        <v>338</v>
      </c>
      <c r="CE37" s="664"/>
      <c r="CF37" s="664"/>
      <c r="CG37" s="664"/>
      <c r="CH37" s="664"/>
      <c r="CI37" s="664"/>
      <c r="CJ37" s="664"/>
      <c r="CK37" s="664"/>
      <c r="CL37" s="664"/>
      <c r="CM37" s="664"/>
      <c r="CN37" s="664"/>
      <c r="CO37" s="664"/>
      <c r="CP37" s="664"/>
      <c r="CQ37" s="665"/>
      <c r="CR37" s="623">
        <v>6891</v>
      </c>
      <c r="CS37" s="624"/>
      <c r="CT37" s="624"/>
      <c r="CU37" s="624"/>
      <c r="CV37" s="624"/>
      <c r="CW37" s="624"/>
      <c r="CX37" s="624"/>
      <c r="CY37" s="625"/>
      <c r="CZ37" s="628">
        <v>0.1</v>
      </c>
      <c r="DA37" s="657"/>
      <c r="DB37" s="657"/>
      <c r="DC37" s="658"/>
      <c r="DD37" s="631">
        <v>6891</v>
      </c>
      <c r="DE37" s="624"/>
      <c r="DF37" s="624"/>
      <c r="DG37" s="624"/>
      <c r="DH37" s="624"/>
      <c r="DI37" s="624"/>
      <c r="DJ37" s="624"/>
      <c r="DK37" s="625"/>
      <c r="DL37" s="631">
        <v>6544</v>
      </c>
      <c r="DM37" s="624"/>
      <c r="DN37" s="624"/>
      <c r="DO37" s="624"/>
      <c r="DP37" s="624"/>
      <c r="DQ37" s="624"/>
      <c r="DR37" s="624"/>
      <c r="DS37" s="624"/>
      <c r="DT37" s="624"/>
      <c r="DU37" s="624"/>
      <c r="DV37" s="625"/>
      <c r="DW37" s="628">
        <v>0.2</v>
      </c>
      <c r="DX37" s="657"/>
      <c r="DY37" s="657"/>
      <c r="DZ37" s="657"/>
      <c r="EA37" s="657"/>
      <c r="EB37" s="657"/>
      <c r="EC37" s="659"/>
    </row>
    <row r="38" spans="2:133" ht="11.25" customHeight="1" x14ac:dyDescent="0.2">
      <c r="B38" s="635" t="s">
        <v>339</v>
      </c>
      <c r="C38" s="636"/>
      <c r="D38" s="636"/>
      <c r="E38" s="636"/>
      <c r="F38" s="636"/>
      <c r="G38" s="636"/>
      <c r="H38" s="636"/>
      <c r="I38" s="636"/>
      <c r="J38" s="636"/>
      <c r="K38" s="636"/>
      <c r="L38" s="636"/>
      <c r="M38" s="636"/>
      <c r="N38" s="636"/>
      <c r="O38" s="636"/>
      <c r="P38" s="636"/>
      <c r="Q38" s="637"/>
      <c r="R38" s="638">
        <v>6439482</v>
      </c>
      <c r="S38" s="675"/>
      <c r="T38" s="675"/>
      <c r="U38" s="675"/>
      <c r="V38" s="675"/>
      <c r="W38" s="675"/>
      <c r="X38" s="675"/>
      <c r="Y38" s="680"/>
      <c r="Z38" s="681">
        <v>100</v>
      </c>
      <c r="AA38" s="681"/>
      <c r="AB38" s="681"/>
      <c r="AC38" s="681"/>
      <c r="AD38" s="682">
        <v>3291181</v>
      </c>
      <c r="AE38" s="682"/>
      <c r="AF38" s="682"/>
      <c r="AG38" s="682"/>
      <c r="AH38" s="682"/>
      <c r="AI38" s="682"/>
      <c r="AJ38" s="682"/>
      <c r="AK38" s="682"/>
      <c r="AL38" s="641">
        <v>100</v>
      </c>
      <c r="AM38" s="683"/>
      <c r="AN38" s="683"/>
      <c r="AO38" s="684"/>
      <c r="AQ38" s="660" t="s">
        <v>340</v>
      </c>
      <c r="AR38" s="661"/>
      <c r="AS38" s="661"/>
      <c r="AT38" s="661"/>
      <c r="AU38" s="661"/>
      <c r="AV38" s="661"/>
      <c r="AW38" s="661"/>
      <c r="AX38" s="661"/>
      <c r="AY38" s="662"/>
      <c r="AZ38" s="623" t="s">
        <v>230</v>
      </c>
      <c r="BA38" s="626"/>
      <c r="BB38" s="626"/>
      <c r="BC38" s="626"/>
      <c r="BD38" s="624"/>
      <c r="BE38" s="624"/>
      <c r="BF38" s="663"/>
      <c r="BG38" s="667" t="s">
        <v>341</v>
      </c>
      <c r="BH38" s="664"/>
      <c r="BI38" s="664"/>
      <c r="BJ38" s="664"/>
      <c r="BK38" s="664"/>
      <c r="BL38" s="664"/>
      <c r="BM38" s="664"/>
      <c r="BN38" s="664"/>
      <c r="BO38" s="664"/>
      <c r="BP38" s="664"/>
      <c r="BQ38" s="664"/>
      <c r="BR38" s="664"/>
      <c r="BS38" s="664"/>
      <c r="BT38" s="664"/>
      <c r="BU38" s="665"/>
      <c r="BV38" s="623">
        <v>3045</v>
      </c>
      <c r="BW38" s="626"/>
      <c r="BX38" s="626"/>
      <c r="BY38" s="626"/>
      <c r="BZ38" s="626"/>
      <c r="CA38" s="626"/>
      <c r="CB38" s="666"/>
      <c r="CD38" s="667" t="s">
        <v>342</v>
      </c>
      <c r="CE38" s="664"/>
      <c r="CF38" s="664"/>
      <c r="CG38" s="664"/>
      <c r="CH38" s="664"/>
      <c r="CI38" s="664"/>
      <c r="CJ38" s="664"/>
      <c r="CK38" s="664"/>
      <c r="CL38" s="664"/>
      <c r="CM38" s="664"/>
      <c r="CN38" s="664"/>
      <c r="CO38" s="664"/>
      <c r="CP38" s="664"/>
      <c r="CQ38" s="665"/>
      <c r="CR38" s="623">
        <v>794389</v>
      </c>
      <c r="CS38" s="626"/>
      <c r="CT38" s="626"/>
      <c r="CU38" s="626"/>
      <c r="CV38" s="626"/>
      <c r="CW38" s="626"/>
      <c r="CX38" s="626"/>
      <c r="CY38" s="627"/>
      <c r="CZ38" s="628">
        <v>13.1</v>
      </c>
      <c r="DA38" s="657"/>
      <c r="DB38" s="657"/>
      <c r="DC38" s="658"/>
      <c r="DD38" s="631">
        <v>594955</v>
      </c>
      <c r="DE38" s="626"/>
      <c r="DF38" s="626"/>
      <c r="DG38" s="626"/>
      <c r="DH38" s="626"/>
      <c r="DI38" s="626"/>
      <c r="DJ38" s="626"/>
      <c r="DK38" s="627"/>
      <c r="DL38" s="631">
        <v>575447</v>
      </c>
      <c r="DM38" s="626"/>
      <c r="DN38" s="626"/>
      <c r="DO38" s="626"/>
      <c r="DP38" s="626"/>
      <c r="DQ38" s="626"/>
      <c r="DR38" s="626"/>
      <c r="DS38" s="626"/>
      <c r="DT38" s="626"/>
      <c r="DU38" s="626"/>
      <c r="DV38" s="627"/>
      <c r="DW38" s="628">
        <v>16.5</v>
      </c>
      <c r="DX38" s="657"/>
      <c r="DY38" s="657"/>
      <c r="DZ38" s="657"/>
      <c r="EA38" s="657"/>
      <c r="EB38" s="657"/>
      <c r="EC38" s="659"/>
    </row>
    <row r="39" spans="2:133" ht="11.25" customHeight="1" x14ac:dyDescent="0.2">
      <c r="AQ39" s="660" t="s">
        <v>343</v>
      </c>
      <c r="AR39" s="661"/>
      <c r="AS39" s="661"/>
      <c r="AT39" s="661"/>
      <c r="AU39" s="661"/>
      <c r="AV39" s="661"/>
      <c r="AW39" s="661"/>
      <c r="AX39" s="661"/>
      <c r="AY39" s="662"/>
      <c r="AZ39" s="623" t="s">
        <v>126</v>
      </c>
      <c r="BA39" s="626"/>
      <c r="BB39" s="626"/>
      <c r="BC39" s="626"/>
      <c r="BD39" s="624"/>
      <c r="BE39" s="624"/>
      <c r="BF39" s="663"/>
      <c r="BG39" s="668" t="s">
        <v>344</v>
      </c>
      <c r="BH39" s="669"/>
      <c r="BI39" s="669"/>
      <c r="BJ39" s="669"/>
      <c r="BK39" s="669"/>
      <c r="BL39" s="235"/>
      <c r="BM39" s="664" t="s">
        <v>345</v>
      </c>
      <c r="BN39" s="664"/>
      <c r="BO39" s="664"/>
      <c r="BP39" s="664"/>
      <c r="BQ39" s="664"/>
      <c r="BR39" s="664"/>
      <c r="BS39" s="664"/>
      <c r="BT39" s="664"/>
      <c r="BU39" s="665"/>
      <c r="BV39" s="623">
        <v>81</v>
      </c>
      <c r="BW39" s="626"/>
      <c r="BX39" s="626"/>
      <c r="BY39" s="626"/>
      <c r="BZ39" s="626"/>
      <c r="CA39" s="626"/>
      <c r="CB39" s="666"/>
      <c r="CD39" s="667" t="s">
        <v>346</v>
      </c>
      <c r="CE39" s="664"/>
      <c r="CF39" s="664"/>
      <c r="CG39" s="664"/>
      <c r="CH39" s="664"/>
      <c r="CI39" s="664"/>
      <c r="CJ39" s="664"/>
      <c r="CK39" s="664"/>
      <c r="CL39" s="664"/>
      <c r="CM39" s="664"/>
      <c r="CN39" s="664"/>
      <c r="CO39" s="664"/>
      <c r="CP39" s="664"/>
      <c r="CQ39" s="665"/>
      <c r="CR39" s="623">
        <v>348088</v>
      </c>
      <c r="CS39" s="624"/>
      <c r="CT39" s="624"/>
      <c r="CU39" s="624"/>
      <c r="CV39" s="624"/>
      <c r="CW39" s="624"/>
      <c r="CX39" s="624"/>
      <c r="CY39" s="625"/>
      <c r="CZ39" s="628">
        <v>5.8</v>
      </c>
      <c r="DA39" s="657"/>
      <c r="DB39" s="657"/>
      <c r="DC39" s="658"/>
      <c r="DD39" s="631">
        <v>260087</v>
      </c>
      <c r="DE39" s="624"/>
      <c r="DF39" s="624"/>
      <c r="DG39" s="624"/>
      <c r="DH39" s="624"/>
      <c r="DI39" s="624"/>
      <c r="DJ39" s="624"/>
      <c r="DK39" s="625"/>
      <c r="DL39" s="631" t="s">
        <v>126</v>
      </c>
      <c r="DM39" s="624"/>
      <c r="DN39" s="624"/>
      <c r="DO39" s="624"/>
      <c r="DP39" s="624"/>
      <c r="DQ39" s="624"/>
      <c r="DR39" s="624"/>
      <c r="DS39" s="624"/>
      <c r="DT39" s="624"/>
      <c r="DU39" s="624"/>
      <c r="DV39" s="625"/>
      <c r="DW39" s="628" t="s">
        <v>126</v>
      </c>
      <c r="DX39" s="657"/>
      <c r="DY39" s="657"/>
      <c r="DZ39" s="657"/>
      <c r="EA39" s="657"/>
      <c r="EB39" s="657"/>
      <c r="EC39" s="659"/>
    </row>
    <row r="40" spans="2:133" ht="11.25" customHeight="1" x14ac:dyDescent="0.2">
      <c r="AQ40" s="660" t="s">
        <v>347</v>
      </c>
      <c r="AR40" s="661"/>
      <c r="AS40" s="661"/>
      <c r="AT40" s="661"/>
      <c r="AU40" s="661"/>
      <c r="AV40" s="661"/>
      <c r="AW40" s="661"/>
      <c r="AX40" s="661"/>
      <c r="AY40" s="662"/>
      <c r="AZ40" s="623">
        <v>112105</v>
      </c>
      <c r="BA40" s="626"/>
      <c r="BB40" s="626"/>
      <c r="BC40" s="626"/>
      <c r="BD40" s="624"/>
      <c r="BE40" s="624"/>
      <c r="BF40" s="663"/>
      <c r="BG40" s="668"/>
      <c r="BH40" s="669"/>
      <c r="BI40" s="669"/>
      <c r="BJ40" s="669"/>
      <c r="BK40" s="669"/>
      <c r="BL40" s="235"/>
      <c r="BM40" s="664" t="s">
        <v>348</v>
      </c>
      <c r="BN40" s="664"/>
      <c r="BO40" s="664"/>
      <c r="BP40" s="664"/>
      <c r="BQ40" s="664"/>
      <c r="BR40" s="664"/>
      <c r="BS40" s="664"/>
      <c r="BT40" s="664"/>
      <c r="BU40" s="665"/>
      <c r="BV40" s="623" t="s">
        <v>126</v>
      </c>
      <c r="BW40" s="626"/>
      <c r="BX40" s="626"/>
      <c r="BY40" s="626"/>
      <c r="BZ40" s="626"/>
      <c r="CA40" s="626"/>
      <c r="CB40" s="666"/>
      <c r="CD40" s="667" t="s">
        <v>349</v>
      </c>
      <c r="CE40" s="664"/>
      <c r="CF40" s="664"/>
      <c r="CG40" s="664"/>
      <c r="CH40" s="664"/>
      <c r="CI40" s="664"/>
      <c r="CJ40" s="664"/>
      <c r="CK40" s="664"/>
      <c r="CL40" s="664"/>
      <c r="CM40" s="664"/>
      <c r="CN40" s="664"/>
      <c r="CO40" s="664"/>
      <c r="CP40" s="664"/>
      <c r="CQ40" s="665"/>
      <c r="CR40" s="623">
        <v>20647</v>
      </c>
      <c r="CS40" s="626"/>
      <c r="CT40" s="626"/>
      <c r="CU40" s="626"/>
      <c r="CV40" s="626"/>
      <c r="CW40" s="626"/>
      <c r="CX40" s="626"/>
      <c r="CY40" s="627"/>
      <c r="CZ40" s="628">
        <v>0.3</v>
      </c>
      <c r="DA40" s="657"/>
      <c r="DB40" s="657"/>
      <c r="DC40" s="658"/>
      <c r="DD40" s="631">
        <v>220</v>
      </c>
      <c r="DE40" s="626"/>
      <c r="DF40" s="626"/>
      <c r="DG40" s="626"/>
      <c r="DH40" s="626"/>
      <c r="DI40" s="626"/>
      <c r="DJ40" s="626"/>
      <c r="DK40" s="627"/>
      <c r="DL40" s="631" t="s">
        <v>126</v>
      </c>
      <c r="DM40" s="626"/>
      <c r="DN40" s="626"/>
      <c r="DO40" s="626"/>
      <c r="DP40" s="626"/>
      <c r="DQ40" s="626"/>
      <c r="DR40" s="626"/>
      <c r="DS40" s="626"/>
      <c r="DT40" s="626"/>
      <c r="DU40" s="626"/>
      <c r="DV40" s="627"/>
      <c r="DW40" s="628" t="s">
        <v>126</v>
      </c>
      <c r="DX40" s="657"/>
      <c r="DY40" s="657"/>
      <c r="DZ40" s="657"/>
      <c r="EA40" s="657"/>
      <c r="EB40" s="657"/>
      <c r="EC40" s="659"/>
    </row>
    <row r="41" spans="2:133" ht="11.25" customHeight="1" x14ac:dyDescent="0.2">
      <c r="AQ41" s="672" t="s">
        <v>350</v>
      </c>
      <c r="AR41" s="673"/>
      <c r="AS41" s="673"/>
      <c r="AT41" s="673"/>
      <c r="AU41" s="673"/>
      <c r="AV41" s="673"/>
      <c r="AW41" s="673"/>
      <c r="AX41" s="673"/>
      <c r="AY41" s="674"/>
      <c r="AZ41" s="638">
        <v>334284</v>
      </c>
      <c r="BA41" s="675"/>
      <c r="BB41" s="675"/>
      <c r="BC41" s="675"/>
      <c r="BD41" s="639"/>
      <c r="BE41" s="639"/>
      <c r="BF41" s="676"/>
      <c r="BG41" s="670"/>
      <c r="BH41" s="671"/>
      <c r="BI41" s="671"/>
      <c r="BJ41" s="671"/>
      <c r="BK41" s="671"/>
      <c r="BL41" s="236"/>
      <c r="BM41" s="677" t="s">
        <v>351</v>
      </c>
      <c r="BN41" s="677"/>
      <c r="BO41" s="677"/>
      <c r="BP41" s="677"/>
      <c r="BQ41" s="677"/>
      <c r="BR41" s="677"/>
      <c r="BS41" s="677"/>
      <c r="BT41" s="677"/>
      <c r="BU41" s="678"/>
      <c r="BV41" s="638">
        <v>322</v>
      </c>
      <c r="BW41" s="675"/>
      <c r="BX41" s="675"/>
      <c r="BY41" s="675"/>
      <c r="BZ41" s="675"/>
      <c r="CA41" s="675"/>
      <c r="CB41" s="679"/>
      <c r="CD41" s="667" t="s">
        <v>352</v>
      </c>
      <c r="CE41" s="664"/>
      <c r="CF41" s="664"/>
      <c r="CG41" s="664"/>
      <c r="CH41" s="664"/>
      <c r="CI41" s="664"/>
      <c r="CJ41" s="664"/>
      <c r="CK41" s="664"/>
      <c r="CL41" s="664"/>
      <c r="CM41" s="664"/>
      <c r="CN41" s="664"/>
      <c r="CO41" s="664"/>
      <c r="CP41" s="664"/>
      <c r="CQ41" s="665"/>
      <c r="CR41" s="623" t="s">
        <v>126</v>
      </c>
      <c r="CS41" s="624"/>
      <c r="CT41" s="624"/>
      <c r="CU41" s="624"/>
      <c r="CV41" s="624"/>
      <c r="CW41" s="624"/>
      <c r="CX41" s="624"/>
      <c r="CY41" s="625"/>
      <c r="CZ41" s="628" t="s">
        <v>230</v>
      </c>
      <c r="DA41" s="657"/>
      <c r="DB41" s="657"/>
      <c r="DC41" s="658"/>
      <c r="DD41" s="631" t="s">
        <v>126</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x14ac:dyDescent="0.2">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354</v>
      </c>
      <c r="CE42" s="621"/>
      <c r="CF42" s="621"/>
      <c r="CG42" s="621"/>
      <c r="CH42" s="621"/>
      <c r="CI42" s="621"/>
      <c r="CJ42" s="621"/>
      <c r="CK42" s="621"/>
      <c r="CL42" s="621"/>
      <c r="CM42" s="621"/>
      <c r="CN42" s="621"/>
      <c r="CO42" s="621"/>
      <c r="CP42" s="621"/>
      <c r="CQ42" s="622"/>
      <c r="CR42" s="623">
        <v>895462</v>
      </c>
      <c r="CS42" s="626"/>
      <c r="CT42" s="626"/>
      <c r="CU42" s="626"/>
      <c r="CV42" s="626"/>
      <c r="CW42" s="626"/>
      <c r="CX42" s="626"/>
      <c r="CY42" s="627"/>
      <c r="CZ42" s="628">
        <v>14.8</v>
      </c>
      <c r="DA42" s="629"/>
      <c r="DB42" s="629"/>
      <c r="DC42" s="630"/>
      <c r="DD42" s="631">
        <v>320453</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x14ac:dyDescent="0.2">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356</v>
      </c>
      <c r="CE43" s="621"/>
      <c r="CF43" s="621"/>
      <c r="CG43" s="621"/>
      <c r="CH43" s="621"/>
      <c r="CI43" s="621"/>
      <c r="CJ43" s="621"/>
      <c r="CK43" s="621"/>
      <c r="CL43" s="621"/>
      <c r="CM43" s="621"/>
      <c r="CN43" s="621"/>
      <c r="CO43" s="621"/>
      <c r="CP43" s="621"/>
      <c r="CQ43" s="622"/>
      <c r="CR43" s="623">
        <v>17410</v>
      </c>
      <c r="CS43" s="624"/>
      <c r="CT43" s="624"/>
      <c r="CU43" s="624"/>
      <c r="CV43" s="624"/>
      <c r="CW43" s="624"/>
      <c r="CX43" s="624"/>
      <c r="CY43" s="625"/>
      <c r="CZ43" s="628">
        <v>0.3</v>
      </c>
      <c r="DA43" s="657"/>
      <c r="DB43" s="657"/>
      <c r="DC43" s="658"/>
      <c r="DD43" s="631">
        <v>17410</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x14ac:dyDescent="0.2">
      <c r="B44" s="240" t="s">
        <v>357</v>
      </c>
      <c r="CD44" s="651" t="s">
        <v>308</v>
      </c>
      <c r="CE44" s="652"/>
      <c r="CF44" s="620" t="s">
        <v>358</v>
      </c>
      <c r="CG44" s="621"/>
      <c r="CH44" s="621"/>
      <c r="CI44" s="621"/>
      <c r="CJ44" s="621"/>
      <c r="CK44" s="621"/>
      <c r="CL44" s="621"/>
      <c r="CM44" s="621"/>
      <c r="CN44" s="621"/>
      <c r="CO44" s="621"/>
      <c r="CP44" s="621"/>
      <c r="CQ44" s="622"/>
      <c r="CR44" s="623">
        <v>848725</v>
      </c>
      <c r="CS44" s="626"/>
      <c r="CT44" s="626"/>
      <c r="CU44" s="626"/>
      <c r="CV44" s="626"/>
      <c r="CW44" s="626"/>
      <c r="CX44" s="626"/>
      <c r="CY44" s="627"/>
      <c r="CZ44" s="628">
        <v>14</v>
      </c>
      <c r="DA44" s="629"/>
      <c r="DB44" s="629"/>
      <c r="DC44" s="630"/>
      <c r="DD44" s="631">
        <v>314393</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x14ac:dyDescent="0.2">
      <c r="CD45" s="653"/>
      <c r="CE45" s="654"/>
      <c r="CF45" s="620" t="s">
        <v>359</v>
      </c>
      <c r="CG45" s="621"/>
      <c r="CH45" s="621"/>
      <c r="CI45" s="621"/>
      <c r="CJ45" s="621"/>
      <c r="CK45" s="621"/>
      <c r="CL45" s="621"/>
      <c r="CM45" s="621"/>
      <c r="CN45" s="621"/>
      <c r="CO45" s="621"/>
      <c r="CP45" s="621"/>
      <c r="CQ45" s="622"/>
      <c r="CR45" s="623">
        <v>430260</v>
      </c>
      <c r="CS45" s="624"/>
      <c r="CT45" s="624"/>
      <c r="CU45" s="624"/>
      <c r="CV45" s="624"/>
      <c r="CW45" s="624"/>
      <c r="CX45" s="624"/>
      <c r="CY45" s="625"/>
      <c r="CZ45" s="628">
        <v>7.1</v>
      </c>
      <c r="DA45" s="657"/>
      <c r="DB45" s="657"/>
      <c r="DC45" s="658"/>
      <c r="DD45" s="631">
        <v>22273</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x14ac:dyDescent="0.2">
      <c r="CD46" s="653"/>
      <c r="CE46" s="654"/>
      <c r="CF46" s="620" t="s">
        <v>360</v>
      </c>
      <c r="CG46" s="621"/>
      <c r="CH46" s="621"/>
      <c r="CI46" s="621"/>
      <c r="CJ46" s="621"/>
      <c r="CK46" s="621"/>
      <c r="CL46" s="621"/>
      <c r="CM46" s="621"/>
      <c r="CN46" s="621"/>
      <c r="CO46" s="621"/>
      <c r="CP46" s="621"/>
      <c r="CQ46" s="622"/>
      <c r="CR46" s="623">
        <v>411587</v>
      </c>
      <c r="CS46" s="626"/>
      <c r="CT46" s="626"/>
      <c r="CU46" s="626"/>
      <c r="CV46" s="626"/>
      <c r="CW46" s="626"/>
      <c r="CX46" s="626"/>
      <c r="CY46" s="627"/>
      <c r="CZ46" s="628">
        <v>6.8</v>
      </c>
      <c r="DA46" s="629"/>
      <c r="DB46" s="629"/>
      <c r="DC46" s="630"/>
      <c r="DD46" s="631">
        <v>290328</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x14ac:dyDescent="0.2">
      <c r="CD47" s="653"/>
      <c r="CE47" s="654"/>
      <c r="CF47" s="620" t="s">
        <v>361</v>
      </c>
      <c r="CG47" s="621"/>
      <c r="CH47" s="621"/>
      <c r="CI47" s="621"/>
      <c r="CJ47" s="621"/>
      <c r="CK47" s="621"/>
      <c r="CL47" s="621"/>
      <c r="CM47" s="621"/>
      <c r="CN47" s="621"/>
      <c r="CO47" s="621"/>
      <c r="CP47" s="621"/>
      <c r="CQ47" s="622"/>
      <c r="CR47" s="623">
        <v>46737</v>
      </c>
      <c r="CS47" s="624"/>
      <c r="CT47" s="624"/>
      <c r="CU47" s="624"/>
      <c r="CV47" s="624"/>
      <c r="CW47" s="624"/>
      <c r="CX47" s="624"/>
      <c r="CY47" s="625"/>
      <c r="CZ47" s="628">
        <v>0.8</v>
      </c>
      <c r="DA47" s="657"/>
      <c r="DB47" s="657"/>
      <c r="DC47" s="658"/>
      <c r="DD47" s="631">
        <v>6060</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ht="10.8" x14ac:dyDescent="0.2">
      <c r="CD48" s="655"/>
      <c r="CE48" s="656"/>
      <c r="CF48" s="620" t="s">
        <v>362</v>
      </c>
      <c r="CG48" s="621"/>
      <c r="CH48" s="621"/>
      <c r="CI48" s="621"/>
      <c r="CJ48" s="621"/>
      <c r="CK48" s="621"/>
      <c r="CL48" s="621"/>
      <c r="CM48" s="621"/>
      <c r="CN48" s="621"/>
      <c r="CO48" s="621"/>
      <c r="CP48" s="621"/>
      <c r="CQ48" s="622"/>
      <c r="CR48" s="623" t="s">
        <v>126</v>
      </c>
      <c r="CS48" s="626"/>
      <c r="CT48" s="626"/>
      <c r="CU48" s="626"/>
      <c r="CV48" s="626"/>
      <c r="CW48" s="626"/>
      <c r="CX48" s="626"/>
      <c r="CY48" s="627"/>
      <c r="CZ48" s="628" t="s">
        <v>230</v>
      </c>
      <c r="DA48" s="629"/>
      <c r="DB48" s="629"/>
      <c r="DC48" s="630"/>
      <c r="DD48" s="631" t="s">
        <v>230</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x14ac:dyDescent="0.2">
      <c r="CD49" s="635" t="s">
        <v>363</v>
      </c>
      <c r="CE49" s="636"/>
      <c r="CF49" s="636"/>
      <c r="CG49" s="636"/>
      <c r="CH49" s="636"/>
      <c r="CI49" s="636"/>
      <c r="CJ49" s="636"/>
      <c r="CK49" s="636"/>
      <c r="CL49" s="636"/>
      <c r="CM49" s="636"/>
      <c r="CN49" s="636"/>
      <c r="CO49" s="636"/>
      <c r="CP49" s="636"/>
      <c r="CQ49" s="637"/>
      <c r="CR49" s="638">
        <v>6041865</v>
      </c>
      <c r="CS49" s="639"/>
      <c r="CT49" s="639"/>
      <c r="CU49" s="639"/>
      <c r="CV49" s="639"/>
      <c r="CW49" s="639"/>
      <c r="CX49" s="639"/>
      <c r="CY49" s="640"/>
      <c r="CZ49" s="641">
        <v>100</v>
      </c>
      <c r="DA49" s="642"/>
      <c r="DB49" s="642"/>
      <c r="DC49" s="643"/>
      <c r="DD49" s="644">
        <v>3865553</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t="10.8" hidden="1" x14ac:dyDescent="0.2"/>
    <row r="51" spans="82:133" ht="10.8" hidden="1" x14ac:dyDescent="0.2"/>
    <row r="52" spans="82:133" ht="10.8" hidden="1" x14ac:dyDescent="0.2"/>
    <row r="53" spans="82:133" ht="10.8" hidden="1" x14ac:dyDescent="0.2"/>
  </sheetData>
  <sheetProtection algorithmName="SHA-512" hashValue="Vl9cZQVNGSuQF+zV9InFGWuG+AQH5gEZavKKw/77O24aKmEuvrhHn5XWs1ftKGtV5U1OH7uT14xLtDJSTvN/Sw==" saltValue="860lS3SIDBQqyCiK5NQI/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opLeftCell="A25" zoomScale="70" zoomScaleNormal="70" zoomScaleSheetLayoutView="70" workbookViewId="0">
      <selection activeCell="D1" sqref="D1"/>
    </sheetView>
  </sheetViews>
  <sheetFormatPr defaultColWidth="0" defaultRowHeight="13.2" zeroHeight="1" x14ac:dyDescent="0.2"/>
  <cols>
    <col min="1" max="130" width="2.6640625" style="289" customWidth="1"/>
    <col min="131" max="131" width="1.554687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4" t="s">
        <v>365</v>
      </c>
      <c r="DK2" s="1165"/>
      <c r="DL2" s="1165"/>
      <c r="DM2" s="1165"/>
      <c r="DN2" s="1165"/>
      <c r="DO2" s="1166"/>
      <c r="DP2" s="249"/>
      <c r="DQ2" s="1164" t="s">
        <v>366</v>
      </c>
      <c r="DR2" s="1165"/>
      <c r="DS2" s="1165"/>
      <c r="DT2" s="1165"/>
      <c r="DU2" s="1165"/>
      <c r="DV2" s="1165"/>
      <c r="DW2" s="1165"/>
      <c r="DX2" s="1165"/>
      <c r="DY2" s="1165"/>
      <c r="DZ2" s="1166"/>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1116" t="s">
        <v>367</v>
      </c>
      <c r="B4" s="1116"/>
      <c r="C4" s="1116"/>
      <c r="D4" s="1116"/>
      <c r="E4" s="1116"/>
      <c r="F4" s="1116"/>
      <c r="G4" s="1116"/>
      <c r="H4" s="1116"/>
      <c r="I4" s="1116"/>
      <c r="J4" s="1116"/>
      <c r="K4" s="1116"/>
      <c r="L4" s="1116"/>
      <c r="M4" s="1116"/>
      <c r="N4" s="1116"/>
      <c r="O4" s="1116"/>
      <c r="P4" s="1116"/>
      <c r="Q4" s="1116"/>
      <c r="R4" s="1116"/>
      <c r="S4" s="1116"/>
      <c r="T4" s="1116"/>
      <c r="U4" s="1116"/>
      <c r="V4" s="1116"/>
      <c r="W4" s="1116"/>
      <c r="X4" s="1116"/>
      <c r="Y4" s="1116"/>
      <c r="Z4" s="1116"/>
      <c r="AA4" s="1116"/>
      <c r="AB4" s="1116"/>
      <c r="AC4" s="1116"/>
      <c r="AD4" s="1116"/>
      <c r="AE4" s="1116"/>
      <c r="AF4" s="1116"/>
      <c r="AG4" s="1116"/>
      <c r="AH4" s="1116"/>
      <c r="AI4" s="1116"/>
      <c r="AJ4" s="1116"/>
      <c r="AK4" s="1116"/>
      <c r="AL4" s="1116"/>
      <c r="AM4" s="1116"/>
      <c r="AN4" s="1116"/>
      <c r="AO4" s="1116"/>
      <c r="AP4" s="1116"/>
      <c r="AQ4" s="1116"/>
      <c r="AR4" s="1116"/>
      <c r="AS4" s="1116"/>
      <c r="AT4" s="1116"/>
      <c r="AU4" s="1116"/>
      <c r="AV4" s="1116"/>
      <c r="AW4" s="1116"/>
      <c r="AX4" s="1116"/>
      <c r="AY4" s="1116"/>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1046" t="s">
        <v>369</v>
      </c>
      <c r="B5" s="1047"/>
      <c r="C5" s="1047"/>
      <c r="D5" s="1047"/>
      <c r="E5" s="1047"/>
      <c r="F5" s="1047"/>
      <c r="G5" s="1047"/>
      <c r="H5" s="1047"/>
      <c r="I5" s="1047"/>
      <c r="J5" s="1047"/>
      <c r="K5" s="1047"/>
      <c r="L5" s="1047"/>
      <c r="M5" s="1047"/>
      <c r="N5" s="1047"/>
      <c r="O5" s="1047"/>
      <c r="P5" s="1048"/>
      <c r="Q5" s="1052" t="s">
        <v>370</v>
      </c>
      <c r="R5" s="1053"/>
      <c r="S5" s="1053"/>
      <c r="T5" s="1053"/>
      <c r="U5" s="1054"/>
      <c r="V5" s="1052" t="s">
        <v>371</v>
      </c>
      <c r="W5" s="1053"/>
      <c r="X5" s="1053"/>
      <c r="Y5" s="1053"/>
      <c r="Z5" s="1054"/>
      <c r="AA5" s="1052" t="s">
        <v>372</v>
      </c>
      <c r="AB5" s="1053"/>
      <c r="AC5" s="1053"/>
      <c r="AD5" s="1053"/>
      <c r="AE5" s="1053"/>
      <c r="AF5" s="1167" t="s">
        <v>373</v>
      </c>
      <c r="AG5" s="1053"/>
      <c r="AH5" s="1053"/>
      <c r="AI5" s="1053"/>
      <c r="AJ5" s="1068"/>
      <c r="AK5" s="1053" t="s">
        <v>374</v>
      </c>
      <c r="AL5" s="1053"/>
      <c r="AM5" s="1053"/>
      <c r="AN5" s="1053"/>
      <c r="AO5" s="1054"/>
      <c r="AP5" s="1052" t="s">
        <v>375</v>
      </c>
      <c r="AQ5" s="1053"/>
      <c r="AR5" s="1053"/>
      <c r="AS5" s="1053"/>
      <c r="AT5" s="1054"/>
      <c r="AU5" s="1052" t="s">
        <v>376</v>
      </c>
      <c r="AV5" s="1053"/>
      <c r="AW5" s="1053"/>
      <c r="AX5" s="1053"/>
      <c r="AY5" s="1068"/>
      <c r="AZ5" s="256"/>
      <c r="BA5" s="256"/>
      <c r="BB5" s="256"/>
      <c r="BC5" s="256"/>
      <c r="BD5" s="256"/>
      <c r="BE5" s="257"/>
      <c r="BF5" s="257"/>
      <c r="BG5" s="257"/>
      <c r="BH5" s="257"/>
      <c r="BI5" s="257"/>
      <c r="BJ5" s="257"/>
      <c r="BK5" s="257"/>
      <c r="BL5" s="257"/>
      <c r="BM5" s="257"/>
      <c r="BN5" s="257"/>
      <c r="BO5" s="257"/>
      <c r="BP5" s="257"/>
      <c r="BQ5" s="1046" t="s">
        <v>377</v>
      </c>
      <c r="BR5" s="1047"/>
      <c r="BS5" s="1047"/>
      <c r="BT5" s="1047"/>
      <c r="BU5" s="1047"/>
      <c r="BV5" s="1047"/>
      <c r="BW5" s="1047"/>
      <c r="BX5" s="1047"/>
      <c r="BY5" s="1047"/>
      <c r="BZ5" s="1047"/>
      <c r="CA5" s="1047"/>
      <c r="CB5" s="1047"/>
      <c r="CC5" s="1047"/>
      <c r="CD5" s="1047"/>
      <c r="CE5" s="1047"/>
      <c r="CF5" s="1047"/>
      <c r="CG5" s="1048"/>
      <c r="CH5" s="1052" t="s">
        <v>378</v>
      </c>
      <c r="CI5" s="1053"/>
      <c r="CJ5" s="1053"/>
      <c r="CK5" s="1053"/>
      <c r="CL5" s="1054"/>
      <c r="CM5" s="1052" t="s">
        <v>379</v>
      </c>
      <c r="CN5" s="1053"/>
      <c r="CO5" s="1053"/>
      <c r="CP5" s="1053"/>
      <c r="CQ5" s="1054"/>
      <c r="CR5" s="1052" t="s">
        <v>380</v>
      </c>
      <c r="CS5" s="1053"/>
      <c r="CT5" s="1053"/>
      <c r="CU5" s="1053"/>
      <c r="CV5" s="1054"/>
      <c r="CW5" s="1052" t="s">
        <v>381</v>
      </c>
      <c r="CX5" s="1053"/>
      <c r="CY5" s="1053"/>
      <c r="CZ5" s="1053"/>
      <c r="DA5" s="1054"/>
      <c r="DB5" s="1052" t="s">
        <v>382</v>
      </c>
      <c r="DC5" s="1053"/>
      <c r="DD5" s="1053"/>
      <c r="DE5" s="1053"/>
      <c r="DF5" s="1054"/>
      <c r="DG5" s="1152" t="s">
        <v>383</v>
      </c>
      <c r="DH5" s="1153"/>
      <c r="DI5" s="1153"/>
      <c r="DJ5" s="1153"/>
      <c r="DK5" s="1154"/>
      <c r="DL5" s="1152" t="s">
        <v>384</v>
      </c>
      <c r="DM5" s="1153"/>
      <c r="DN5" s="1153"/>
      <c r="DO5" s="1153"/>
      <c r="DP5" s="1154"/>
      <c r="DQ5" s="1052" t="s">
        <v>385</v>
      </c>
      <c r="DR5" s="1053"/>
      <c r="DS5" s="1053"/>
      <c r="DT5" s="1053"/>
      <c r="DU5" s="1054"/>
      <c r="DV5" s="1052" t="s">
        <v>376</v>
      </c>
      <c r="DW5" s="1053"/>
      <c r="DX5" s="1053"/>
      <c r="DY5" s="1053"/>
      <c r="DZ5" s="1068"/>
      <c r="EA5" s="254"/>
    </row>
    <row r="6" spans="1:131" s="255" customFormat="1" ht="26.25" customHeight="1" thickBot="1" x14ac:dyDescent="0.25">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8"/>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5"/>
      <c r="DH6" s="1156"/>
      <c r="DI6" s="1156"/>
      <c r="DJ6" s="1156"/>
      <c r="DK6" s="1157"/>
      <c r="DL6" s="1155"/>
      <c r="DM6" s="1156"/>
      <c r="DN6" s="1156"/>
      <c r="DO6" s="1156"/>
      <c r="DP6" s="1157"/>
      <c r="DQ6" s="1055"/>
      <c r="DR6" s="1056"/>
      <c r="DS6" s="1056"/>
      <c r="DT6" s="1056"/>
      <c r="DU6" s="1057"/>
      <c r="DV6" s="1055"/>
      <c r="DW6" s="1056"/>
      <c r="DX6" s="1056"/>
      <c r="DY6" s="1056"/>
      <c r="DZ6" s="1069"/>
      <c r="EA6" s="254"/>
    </row>
    <row r="7" spans="1:131" s="255" customFormat="1" ht="26.25" customHeight="1" thickTop="1" x14ac:dyDescent="0.2">
      <c r="A7" s="258">
        <v>1</v>
      </c>
      <c r="B7" s="1103" t="s">
        <v>386</v>
      </c>
      <c r="C7" s="1104"/>
      <c r="D7" s="1104"/>
      <c r="E7" s="1104"/>
      <c r="F7" s="1104"/>
      <c r="G7" s="1104"/>
      <c r="H7" s="1104"/>
      <c r="I7" s="1104"/>
      <c r="J7" s="1104"/>
      <c r="K7" s="1104"/>
      <c r="L7" s="1104"/>
      <c r="M7" s="1104"/>
      <c r="N7" s="1104"/>
      <c r="O7" s="1104"/>
      <c r="P7" s="1105"/>
      <c r="Q7" s="1158">
        <v>6439</v>
      </c>
      <c r="R7" s="1159"/>
      <c r="S7" s="1159"/>
      <c r="T7" s="1159"/>
      <c r="U7" s="1159"/>
      <c r="V7" s="1159">
        <v>6042</v>
      </c>
      <c r="W7" s="1159"/>
      <c r="X7" s="1159"/>
      <c r="Y7" s="1159"/>
      <c r="Z7" s="1159"/>
      <c r="AA7" s="1159">
        <v>397</v>
      </c>
      <c r="AB7" s="1159"/>
      <c r="AC7" s="1159"/>
      <c r="AD7" s="1159"/>
      <c r="AE7" s="1160"/>
      <c r="AF7" s="1161">
        <v>230</v>
      </c>
      <c r="AG7" s="1162"/>
      <c r="AH7" s="1162"/>
      <c r="AI7" s="1162"/>
      <c r="AJ7" s="1163"/>
      <c r="AK7" s="1145">
        <v>407</v>
      </c>
      <c r="AL7" s="1146"/>
      <c r="AM7" s="1146"/>
      <c r="AN7" s="1146"/>
      <c r="AO7" s="1146"/>
      <c r="AP7" s="1146">
        <v>4261</v>
      </c>
      <c r="AQ7" s="1146"/>
      <c r="AR7" s="1146"/>
      <c r="AS7" s="1146"/>
      <c r="AT7" s="1146"/>
      <c r="AU7" s="1147"/>
      <c r="AV7" s="1147"/>
      <c r="AW7" s="1147"/>
      <c r="AX7" s="1147"/>
      <c r="AY7" s="1148"/>
      <c r="AZ7" s="252"/>
      <c r="BA7" s="252"/>
      <c r="BB7" s="252"/>
      <c r="BC7" s="252"/>
      <c r="BD7" s="252"/>
      <c r="BE7" s="253"/>
      <c r="BF7" s="253"/>
      <c r="BG7" s="253"/>
      <c r="BH7" s="253"/>
      <c r="BI7" s="253"/>
      <c r="BJ7" s="253"/>
      <c r="BK7" s="253"/>
      <c r="BL7" s="253"/>
      <c r="BM7" s="253"/>
      <c r="BN7" s="253"/>
      <c r="BO7" s="253"/>
      <c r="BP7" s="253"/>
      <c r="BQ7" s="259">
        <v>1</v>
      </c>
      <c r="BR7" s="260" t="s">
        <v>586</v>
      </c>
      <c r="BS7" s="1149" t="s">
        <v>585</v>
      </c>
      <c r="BT7" s="1150"/>
      <c r="BU7" s="1150"/>
      <c r="BV7" s="1150"/>
      <c r="BW7" s="1150"/>
      <c r="BX7" s="1150"/>
      <c r="BY7" s="1150"/>
      <c r="BZ7" s="1150"/>
      <c r="CA7" s="1150"/>
      <c r="CB7" s="1150"/>
      <c r="CC7" s="1150"/>
      <c r="CD7" s="1150"/>
      <c r="CE7" s="1150"/>
      <c r="CF7" s="1150"/>
      <c r="CG7" s="1151"/>
      <c r="CH7" s="1142">
        <v>83</v>
      </c>
      <c r="CI7" s="1143"/>
      <c r="CJ7" s="1143"/>
      <c r="CK7" s="1143"/>
      <c r="CL7" s="1144"/>
      <c r="CM7" s="1142">
        <v>12062</v>
      </c>
      <c r="CN7" s="1143"/>
      <c r="CO7" s="1143"/>
      <c r="CP7" s="1143"/>
      <c r="CQ7" s="1144"/>
      <c r="CR7" s="1142" t="s">
        <v>587</v>
      </c>
      <c r="CS7" s="1143"/>
      <c r="CT7" s="1143"/>
      <c r="CU7" s="1143"/>
      <c r="CV7" s="1144"/>
      <c r="CW7" s="1142" t="s">
        <v>587</v>
      </c>
      <c r="CX7" s="1143"/>
      <c r="CY7" s="1143"/>
      <c r="CZ7" s="1143"/>
      <c r="DA7" s="1144"/>
      <c r="DB7" s="1142">
        <v>72</v>
      </c>
      <c r="DC7" s="1143"/>
      <c r="DD7" s="1143"/>
      <c r="DE7" s="1143"/>
      <c r="DF7" s="1144"/>
      <c r="DG7" s="1142" t="s">
        <v>587</v>
      </c>
      <c r="DH7" s="1143"/>
      <c r="DI7" s="1143"/>
      <c r="DJ7" s="1143"/>
      <c r="DK7" s="1144"/>
      <c r="DL7" s="1142">
        <v>36</v>
      </c>
      <c r="DM7" s="1143"/>
      <c r="DN7" s="1143"/>
      <c r="DO7" s="1143"/>
      <c r="DP7" s="1144"/>
      <c r="DQ7" s="1142" t="s">
        <v>587</v>
      </c>
      <c r="DR7" s="1143"/>
      <c r="DS7" s="1143"/>
      <c r="DT7" s="1143"/>
      <c r="DU7" s="1144"/>
      <c r="DV7" s="1169"/>
      <c r="DW7" s="1170"/>
      <c r="DX7" s="1170"/>
      <c r="DY7" s="1170"/>
      <c r="DZ7" s="1171"/>
      <c r="EA7" s="254"/>
    </row>
    <row r="8" spans="1:131" s="255" customFormat="1" ht="26.25" customHeight="1" x14ac:dyDescent="0.2">
      <c r="A8" s="261">
        <v>2</v>
      </c>
      <c r="B8" s="1088"/>
      <c r="C8" s="1089"/>
      <c r="D8" s="1089"/>
      <c r="E8" s="1089"/>
      <c r="F8" s="1089"/>
      <c r="G8" s="1089"/>
      <c r="H8" s="1089"/>
      <c r="I8" s="1089"/>
      <c r="J8" s="1089"/>
      <c r="K8" s="1089"/>
      <c r="L8" s="1089"/>
      <c r="M8" s="1089"/>
      <c r="N8" s="1089"/>
      <c r="O8" s="1089"/>
      <c r="P8" s="1090"/>
      <c r="Q8" s="1094"/>
      <c r="R8" s="1095"/>
      <c r="S8" s="1095"/>
      <c r="T8" s="1095"/>
      <c r="U8" s="1095"/>
      <c r="V8" s="1095"/>
      <c r="W8" s="1095"/>
      <c r="X8" s="1095"/>
      <c r="Y8" s="1095"/>
      <c r="Z8" s="1095"/>
      <c r="AA8" s="1095"/>
      <c r="AB8" s="1095"/>
      <c r="AC8" s="1095"/>
      <c r="AD8" s="1095"/>
      <c r="AE8" s="1096"/>
      <c r="AF8" s="1070"/>
      <c r="AG8" s="1071"/>
      <c r="AH8" s="1071"/>
      <c r="AI8" s="1071"/>
      <c r="AJ8" s="1072"/>
      <c r="AK8" s="1140"/>
      <c r="AL8" s="1141"/>
      <c r="AM8" s="1141"/>
      <c r="AN8" s="1141"/>
      <c r="AO8" s="1141"/>
      <c r="AP8" s="1141"/>
      <c r="AQ8" s="1141"/>
      <c r="AR8" s="1141"/>
      <c r="AS8" s="1141"/>
      <c r="AT8" s="1141"/>
      <c r="AU8" s="1138"/>
      <c r="AV8" s="1138"/>
      <c r="AW8" s="1138"/>
      <c r="AX8" s="1138"/>
      <c r="AY8" s="1139"/>
      <c r="AZ8" s="252"/>
      <c r="BA8" s="252"/>
      <c r="BB8" s="252"/>
      <c r="BC8" s="252"/>
      <c r="BD8" s="252"/>
      <c r="BE8" s="253"/>
      <c r="BF8" s="253"/>
      <c r="BG8" s="253"/>
      <c r="BH8" s="253"/>
      <c r="BI8" s="253"/>
      <c r="BJ8" s="253"/>
      <c r="BK8" s="253"/>
      <c r="BL8" s="253"/>
      <c r="BM8" s="253"/>
      <c r="BN8" s="253"/>
      <c r="BO8" s="253"/>
      <c r="BP8" s="253"/>
      <c r="BQ8" s="262">
        <v>2</v>
      </c>
      <c r="BR8" s="263"/>
      <c r="BS8" s="1065"/>
      <c r="BT8" s="1066"/>
      <c r="BU8" s="1066"/>
      <c r="BV8" s="1066"/>
      <c r="BW8" s="1066"/>
      <c r="BX8" s="1066"/>
      <c r="BY8" s="1066"/>
      <c r="BZ8" s="1066"/>
      <c r="CA8" s="1066"/>
      <c r="CB8" s="1066"/>
      <c r="CC8" s="1066"/>
      <c r="CD8" s="1066"/>
      <c r="CE8" s="1066"/>
      <c r="CF8" s="1066"/>
      <c r="CG8" s="1067"/>
      <c r="CH8" s="1040"/>
      <c r="CI8" s="1041"/>
      <c r="CJ8" s="1041"/>
      <c r="CK8" s="1041"/>
      <c r="CL8" s="1042"/>
      <c r="CM8" s="1040"/>
      <c r="CN8" s="1041"/>
      <c r="CO8" s="1041"/>
      <c r="CP8" s="1041"/>
      <c r="CQ8" s="1042"/>
      <c r="CR8" s="1040"/>
      <c r="CS8" s="1041"/>
      <c r="CT8" s="1041"/>
      <c r="CU8" s="1041"/>
      <c r="CV8" s="1042"/>
      <c r="CW8" s="1040"/>
      <c r="CX8" s="1041"/>
      <c r="CY8" s="1041"/>
      <c r="CZ8" s="1041"/>
      <c r="DA8" s="1042"/>
      <c r="DB8" s="1040"/>
      <c r="DC8" s="1041"/>
      <c r="DD8" s="1041"/>
      <c r="DE8" s="1041"/>
      <c r="DF8" s="1042"/>
      <c r="DG8" s="1040"/>
      <c r="DH8" s="1041"/>
      <c r="DI8" s="1041"/>
      <c r="DJ8" s="1041"/>
      <c r="DK8" s="1042"/>
      <c r="DL8" s="1040"/>
      <c r="DM8" s="1041"/>
      <c r="DN8" s="1041"/>
      <c r="DO8" s="1041"/>
      <c r="DP8" s="1042"/>
      <c r="DQ8" s="1040"/>
      <c r="DR8" s="1041"/>
      <c r="DS8" s="1041"/>
      <c r="DT8" s="1041"/>
      <c r="DU8" s="1042"/>
      <c r="DV8" s="1043"/>
      <c r="DW8" s="1044"/>
      <c r="DX8" s="1044"/>
      <c r="DY8" s="1044"/>
      <c r="DZ8" s="1045"/>
      <c r="EA8" s="254"/>
    </row>
    <row r="9" spans="1:131" s="255" customFormat="1" ht="26.25" customHeight="1" x14ac:dyDescent="0.2">
      <c r="A9" s="261">
        <v>3</v>
      </c>
      <c r="B9" s="1088"/>
      <c r="C9" s="1089"/>
      <c r="D9" s="1089"/>
      <c r="E9" s="1089"/>
      <c r="F9" s="1089"/>
      <c r="G9" s="1089"/>
      <c r="H9" s="1089"/>
      <c r="I9" s="1089"/>
      <c r="J9" s="1089"/>
      <c r="K9" s="1089"/>
      <c r="L9" s="1089"/>
      <c r="M9" s="1089"/>
      <c r="N9" s="1089"/>
      <c r="O9" s="1089"/>
      <c r="P9" s="1090"/>
      <c r="Q9" s="1094"/>
      <c r="R9" s="1095"/>
      <c r="S9" s="1095"/>
      <c r="T9" s="1095"/>
      <c r="U9" s="1095"/>
      <c r="V9" s="1095"/>
      <c r="W9" s="1095"/>
      <c r="X9" s="1095"/>
      <c r="Y9" s="1095"/>
      <c r="Z9" s="1095"/>
      <c r="AA9" s="1095"/>
      <c r="AB9" s="1095"/>
      <c r="AC9" s="1095"/>
      <c r="AD9" s="1095"/>
      <c r="AE9" s="1096"/>
      <c r="AF9" s="1070"/>
      <c r="AG9" s="1071"/>
      <c r="AH9" s="1071"/>
      <c r="AI9" s="1071"/>
      <c r="AJ9" s="1072"/>
      <c r="AK9" s="1140"/>
      <c r="AL9" s="1141"/>
      <c r="AM9" s="1141"/>
      <c r="AN9" s="1141"/>
      <c r="AO9" s="1141"/>
      <c r="AP9" s="1141"/>
      <c r="AQ9" s="1141"/>
      <c r="AR9" s="1141"/>
      <c r="AS9" s="1141"/>
      <c r="AT9" s="1141"/>
      <c r="AU9" s="1138"/>
      <c r="AV9" s="1138"/>
      <c r="AW9" s="1138"/>
      <c r="AX9" s="1138"/>
      <c r="AY9" s="1139"/>
      <c r="AZ9" s="252"/>
      <c r="BA9" s="252"/>
      <c r="BB9" s="252"/>
      <c r="BC9" s="252"/>
      <c r="BD9" s="252"/>
      <c r="BE9" s="253"/>
      <c r="BF9" s="253"/>
      <c r="BG9" s="253"/>
      <c r="BH9" s="253"/>
      <c r="BI9" s="253"/>
      <c r="BJ9" s="253"/>
      <c r="BK9" s="253"/>
      <c r="BL9" s="253"/>
      <c r="BM9" s="253"/>
      <c r="BN9" s="253"/>
      <c r="BO9" s="253"/>
      <c r="BP9" s="253"/>
      <c r="BQ9" s="262">
        <v>3</v>
      </c>
      <c r="BR9" s="263"/>
      <c r="BS9" s="1065"/>
      <c r="BT9" s="1066"/>
      <c r="BU9" s="1066"/>
      <c r="BV9" s="1066"/>
      <c r="BW9" s="1066"/>
      <c r="BX9" s="1066"/>
      <c r="BY9" s="1066"/>
      <c r="BZ9" s="1066"/>
      <c r="CA9" s="1066"/>
      <c r="CB9" s="1066"/>
      <c r="CC9" s="1066"/>
      <c r="CD9" s="1066"/>
      <c r="CE9" s="1066"/>
      <c r="CF9" s="1066"/>
      <c r="CG9" s="1067"/>
      <c r="CH9" s="1040"/>
      <c r="CI9" s="1041"/>
      <c r="CJ9" s="1041"/>
      <c r="CK9" s="1041"/>
      <c r="CL9" s="1042"/>
      <c r="CM9" s="1040"/>
      <c r="CN9" s="1041"/>
      <c r="CO9" s="1041"/>
      <c r="CP9" s="1041"/>
      <c r="CQ9" s="1042"/>
      <c r="CR9" s="1040"/>
      <c r="CS9" s="1041"/>
      <c r="CT9" s="1041"/>
      <c r="CU9" s="1041"/>
      <c r="CV9" s="1042"/>
      <c r="CW9" s="1040"/>
      <c r="CX9" s="1041"/>
      <c r="CY9" s="1041"/>
      <c r="CZ9" s="1041"/>
      <c r="DA9" s="1042"/>
      <c r="DB9" s="1040"/>
      <c r="DC9" s="1041"/>
      <c r="DD9" s="1041"/>
      <c r="DE9" s="1041"/>
      <c r="DF9" s="1042"/>
      <c r="DG9" s="1040"/>
      <c r="DH9" s="1041"/>
      <c r="DI9" s="1041"/>
      <c r="DJ9" s="1041"/>
      <c r="DK9" s="1042"/>
      <c r="DL9" s="1040"/>
      <c r="DM9" s="1041"/>
      <c r="DN9" s="1041"/>
      <c r="DO9" s="1041"/>
      <c r="DP9" s="1042"/>
      <c r="DQ9" s="1040"/>
      <c r="DR9" s="1041"/>
      <c r="DS9" s="1041"/>
      <c r="DT9" s="1041"/>
      <c r="DU9" s="1042"/>
      <c r="DV9" s="1043"/>
      <c r="DW9" s="1044"/>
      <c r="DX9" s="1044"/>
      <c r="DY9" s="1044"/>
      <c r="DZ9" s="1045"/>
      <c r="EA9" s="254"/>
    </row>
    <row r="10" spans="1:131" s="255" customFormat="1" ht="26.25" customHeight="1" x14ac:dyDescent="0.2">
      <c r="A10" s="261">
        <v>4</v>
      </c>
      <c r="B10" s="1088"/>
      <c r="C10" s="1089"/>
      <c r="D10" s="1089"/>
      <c r="E10" s="1089"/>
      <c r="F10" s="1089"/>
      <c r="G10" s="1089"/>
      <c r="H10" s="1089"/>
      <c r="I10" s="1089"/>
      <c r="J10" s="1089"/>
      <c r="K10" s="1089"/>
      <c r="L10" s="1089"/>
      <c r="M10" s="1089"/>
      <c r="N10" s="1089"/>
      <c r="O10" s="1089"/>
      <c r="P10" s="1090"/>
      <c r="Q10" s="1094"/>
      <c r="R10" s="1095"/>
      <c r="S10" s="1095"/>
      <c r="T10" s="1095"/>
      <c r="U10" s="1095"/>
      <c r="V10" s="1095"/>
      <c r="W10" s="1095"/>
      <c r="X10" s="1095"/>
      <c r="Y10" s="1095"/>
      <c r="Z10" s="1095"/>
      <c r="AA10" s="1095"/>
      <c r="AB10" s="1095"/>
      <c r="AC10" s="1095"/>
      <c r="AD10" s="1095"/>
      <c r="AE10" s="1096"/>
      <c r="AF10" s="1070"/>
      <c r="AG10" s="1071"/>
      <c r="AH10" s="1071"/>
      <c r="AI10" s="1071"/>
      <c r="AJ10" s="1072"/>
      <c r="AK10" s="1140"/>
      <c r="AL10" s="1141"/>
      <c r="AM10" s="1141"/>
      <c r="AN10" s="1141"/>
      <c r="AO10" s="1141"/>
      <c r="AP10" s="1141"/>
      <c r="AQ10" s="1141"/>
      <c r="AR10" s="1141"/>
      <c r="AS10" s="1141"/>
      <c r="AT10" s="1141"/>
      <c r="AU10" s="1138"/>
      <c r="AV10" s="1138"/>
      <c r="AW10" s="1138"/>
      <c r="AX10" s="1138"/>
      <c r="AY10" s="1139"/>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x14ac:dyDescent="0.2">
      <c r="A11" s="261">
        <v>5</v>
      </c>
      <c r="B11" s="1088"/>
      <c r="C11" s="1089"/>
      <c r="D11" s="1089"/>
      <c r="E11" s="1089"/>
      <c r="F11" s="1089"/>
      <c r="G11" s="1089"/>
      <c r="H11" s="1089"/>
      <c r="I11" s="1089"/>
      <c r="J11" s="1089"/>
      <c r="K11" s="1089"/>
      <c r="L11" s="1089"/>
      <c r="M11" s="1089"/>
      <c r="N11" s="1089"/>
      <c r="O11" s="1089"/>
      <c r="P11" s="1090"/>
      <c r="Q11" s="1094"/>
      <c r="R11" s="1095"/>
      <c r="S11" s="1095"/>
      <c r="T11" s="1095"/>
      <c r="U11" s="1095"/>
      <c r="V11" s="1095"/>
      <c r="W11" s="1095"/>
      <c r="X11" s="1095"/>
      <c r="Y11" s="1095"/>
      <c r="Z11" s="1095"/>
      <c r="AA11" s="1095"/>
      <c r="AB11" s="1095"/>
      <c r="AC11" s="1095"/>
      <c r="AD11" s="1095"/>
      <c r="AE11" s="1096"/>
      <c r="AF11" s="1070"/>
      <c r="AG11" s="1071"/>
      <c r="AH11" s="1071"/>
      <c r="AI11" s="1071"/>
      <c r="AJ11" s="1072"/>
      <c r="AK11" s="1140"/>
      <c r="AL11" s="1141"/>
      <c r="AM11" s="1141"/>
      <c r="AN11" s="1141"/>
      <c r="AO11" s="1141"/>
      <c r="AP11" s="1141"/>
      <c r="AQ11" s="1141"/>
      <c r="AR11" s="1141"/>
      <c r="AS11" s="1141"/>
      <c r="AT11" s="1141"/>
      <c r="AU11" s="1138"/>
      <c r="AV11" s="1138"/>
      <c r="AW11" s="1138"/>
      <c r="AX11" s="1138"/>
      <c r="AY11" s="1139"/>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x14ac:dyDescent="0.2">
      <c r="A12" s="261">
        <v>6</v>
      </c>
      <c r="B12" s="1088"/>
      <c r="C12" s="1089"/>
      <c r="D12" s="1089"/>
      <c r="E12" s="1089"/>
      <c r="F12" s="1089"/>
      <c r="G12" s="1089"/>
      <c r="H12" s="1089"/>
      <c r="I12" s="1089"/>
      <c r="J12" s="1089"/>
      <c r="K12" s="1089"/>
      <c r="L12" s="1089"/>
      <c r="M12" s="1089"/>
      <c r="N12" s="1089"/>
      <c r="O12" s="1089"/>
      <c r="P12" s="1090"/>
      <c r="Q12" s="1094"/>
      <c r="R12" s="1095"/>
      <c r="S12" s="1095"/>
      <c r="T12" s="1095"/>
      <c r="U12" s="1095"/>
      <c r="V12" s="1095"/>
      <c r="W12" s="1095"/>
      <c r="X12" s="1095"/>
      <c r="Y12" s="1095"/>
      <c r="Z12" s="1095"/>
      <c r="AA12" s="1095"/>
      <c r="AB12" s="1095"/>
      <c r="AC12" s="1095"/>
      <c r="AD12" s="1095"/>
      <c r="AE12" s="1096"/>
      <c r="AF12" s="1070"/>
      <c r="AG12" s="1071"/>
      <c r="AH12" s="1071"/>
      <c r="AI12" s="1071"/>
      <c r="AJ12" s="1072"/>
      <c r="AK12" s="1140"/>
      <c r="AL12" s="1141"/>
      <c r="AM12" s="1141"/>
      <c r="AN12" s="1141"/>
      <c r="AO12" s="1141"/>
      <c r="AP12" s="1141"/>
      <c r="AQ12" s="1141"/>
      <c r="AR12" s="1141"/>
      <c r="AS12" s="1141"/>
      <c r="AT12" s="1141"/>
      <c r="AU12" s="1138"/>
      <c r="AV12" s="1138"/>
      <c r="AW12" s="1138"/>
      <c r="AX12" s="1138"/>
      <c r="AY12" s="1139"/>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x14ac:dyDescent="0.2">
      <c r="A13" s="261">
        <v>7</v>
      </c>
      <c r="B13" s="1088"/>
      <c r="C13" s="1089"/>
      <c r="D13" s="1089"/>
      <c r="E13" s="1089"/>
      <c r="F13" s="1089"/>
      <c r="G13" s="1089"/>
      <c r="H13" s="1089"/>
      <c r="I13" s="1089"/>
      <c r="J13" s="1089"/>
      <c r="K13" s="1089"/>
      <c r="L13" s="1089"/>
      <c r="M13" s="1089"/>
      <c r="N13" s="1089"/>
      <c r="O13" s="1089"/>
      <c r="P13" s="1090"/>
      <c r="Q13" s="1094"/>
      <c r="R13" s="1095"/>
      <c r="S13" s="1095"/>
      <c r="T13" s="1095"/>
      <c r="U13" s="1095"/>
      <c r="V13" s="1095"/>
      <c r="W13" s="1095"/>
      <c r="X13" s="1095"/>
      <c r="Y13" s="1095"/>
      <c r="Z13" s="1095"/>
      <c r="AA13" s="1095"/>
      <c r="AB13" s="1095"/>
      <c r="AC13" s="1095"/>
      <c r="AD13" s="1095"/>
      <c r="AE13" s="1096"/>
      <c r="AF13" s="1070"/>
      <c r="AG13" s="1071"/>
      <c r="AH13" s="1071"/>
      <c r="AI13" s="1071"/>
      <c r="AJ13" s="1072"/>
      <c r="AK13" s="1140"/>
      <c r="AL13" s="1141"/>
      <c r="AM13" s="1141"/>
      <c r="AN13" s="1141"/>
      <c r="AO13" s="1141"/>
      <c r="AP13" s="1141"/>
      <c r="AQ13" s="1141"/>
      <c r="AR13" s="1141"/>
      <c r="AS13" s="1141"/>
      <c r="AT13" s="1141"/>
      <c r="AU13" s="1138"/>
      <c r="AV13" s="1138"/>
      <c r="AW13" s="1138"/>
      <c r="AX13" s="1138"/>
      <c r="AY13" s="1139"/>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x14ac:dyDescent="0.2">
      <c r="A14" s="261">
        <v>8</v>
      </c>
      <c r="B14" s="1088"/>
      <c r="C14" s="1089"/>
      <c r="D14" s="1089"/>
      <c r="E14" s="1089"/>
      <c r="F14" s="1089"/>
      <c r="G14" s="1089"/>
      <c r="H14" s="1089"/>
      <c r="I14" s="1089"/>
      <c r="J14" s="1089"/>
      <c r="K14" s="1089"/>
      <c r="L14" s="1089"/>
      <c r="M14" s="1089"/>
      <c r="N14" s="1089"/>
      <c r="O14" s="1089"/>
      <c r="P14" s="1090"/>
      <c r="Q14" s="1094"/>
      <c r="R14" s="1095"/>
      <c r="S14" s="1095"/>
      <c r="T14" s="1095"/>
      <c r="U14" s="1095"/>
      <c r="V14" s="1095"/>
      <c r="W14" s="1095"/>
      <c r="X14" s="1095"/>
      <c r="Y14" s="1095"/>
      <c r="Z14" s="1095"/>
      <c r="AA14" s="1095"/>
      <c r="AB14" s="1095"/>
      <c r="AC14" s="1095"/>
      <c r="AD14" s="1095"/>
      <c r="AE14" s="1096"/>
      <c r="AF14" s="1070"/>
      <c r="AG14" s="1071"/>
      <c r="AH14" s="1071"/>
      <c r="AI14" s="1071"/>
      <c r="AJ14" s="1072"/>
      <c r="AK14" s="1140"/>
      <c r="AL14" s="1141"/>
      <c r="AM14" s="1141"/>
      <c r="AN14" s="1141"/>
      <c r="AO14" s="1141"/>
      <c r="AP14" s="1141"/>
      <c r="AQ14" s="1141"/>
      <c r="AR14" s="1141"/>
      <c r="AS14" s="1141"/>
      <c r="AT14" s="1141"/>
      <c r="AU14" s="1138"/>
      <c r="AV14" s="1138"/>
      <c r="AW14" s="1138"/>
      <c r="AX14" s="1138"/>
      <c r="AY14" s="1139"/>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x14ac:dyDescent="0.2">
      <c r="A15" s="261">
        <v>9</v>
      </c>
      <c r="B15" s="1088"/>
      <c r="C15" s="1089"/>
      <c r="D15" s="1089"/>
      <c r="E15" s="1089"/>
      <c r="F15" s="1089"/>
      <c r="G15" s="1089"/>
      <c r="H15" s="1089"/>
      <c r="I15" s="1089"/>
      <c r="J15" s="1089"/>
      <c r="K15" s="1089"/>
      <c r="L15" s="1089"/>
      <c r="M15" s="1089"/>
      <c r="N15" s="1089"/>
      <c r="O15" s="1089"/>
      <c r="P15" s="1090"/>
      <c r="Q15" s="1094"/>
      <c r="R15" s="1095"/>
      <c r="S15" s="1095"/>
      <c r="T15" s="1095"/>
      <c r="U15" s="1095"/>
      <c r="V15" s="1095"/>
      <c r="W15" s="1095"/>
      <c r="X15" s="1095"/>
      <c r="Y15" s="1095"/>
      <c r="Z15" s="1095"/>
      <c r="AA15" s="1095"/>
      <c r="AB15" s="1095"/>
      <c r="AC15" s="1095"/>
      <c r="AD15" s="1095"/>
      <c r="AE15" s="1096"/>
      <c r="AF15" s="1070"/>
      <c r="AG15" s="1071"/>
      <c r="AH15" s="1071"/>
      <c r="AI15" s="1071"/>
      <c r="AJ15" s="1072"/>
      <c r="AK15" s="1140"/>
      <c r="AL15" s="1141"/>
      <c r="AM15" s="1141"/>
      <c r="AN15" s="1141"/>
      <c r="AO15" s="1141"/>
      <c r="AP15" s="1141"/>
      <c r="AQ15" s="1141"/>
      <c r="AR15" s="1141"/>
      <c r="AS15" s="1141"/>
      <c r="AT15" s="1141"/>
      <c r="AU15" s="1138"/>
      <c r="AV15" s="1138"/>
      <c r="AW15" s="1138"/>
      <c r="AX15" s="1138"/>
      <c r="AY15" s="1139"/>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x14ac:dyDescent="0.2">
      <c r="A16" s="261">
        <v>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40"/>
      <c r="AL16" s="1141"/>
      <c r="AM16" s="1141"/>
      <c r="AN16" s="1141"/>
      <c r="AO16" s="1141"/>
      <c r="AP16" s="1141"/>
      <c r="AQ16" s="1141"/>
      <c r="AR16" s="1141"/>
      <c r="AS16" s="1141"/>
      <c r="AT16" s="1141"/>
      <c r="AU16" s="1138"/>
      <c r="AV16" s="1138"/>
      <c r="AW16" s="1138"/>
      <c r="AX16" s="1138"/>
      <c r="AY16" s="1139"/>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x14ac:dyDescent="0.2">
      <c r="A17" s="261">
        <v>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40"/>
      <c r="AL17" s="1141"/>
      <c r="AM17" s="1141"/>
      <c r="AN17" s="1141"/>
      <c r="AO17" s="1141"/>
      <c r="AP17" s="1141"/>
      <c r="AQ17" s="1141"/>
      <c r="AR17" s="1141"/>
      <c r="AS17" s="1141"/>
      <c r="AT17" s="1141"/>
      <c r="AU17" s="1138"/>
      <c r="AV17" s="1138"/>
      <c r="AW17" s="1138"/>
      <c r="AX17" s="1138"/>
      <c r="AY17" s="1139"/>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x14ac:dyDescent="0.2">
      <c r="A18" s="261">
        <v>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40"/>
      <c r="AL18" s="1141"/>
      <c r="AM18" s="1141"/>
      <c r="AN18" s="1141"/>
      <c r="AO18" s="1141"/>
      <c r="AP18" s="1141"/>
      <c r="AQ18" s="1141"/>
      <c r="AR18" s="1141"/>
      <c r="AS18" s="1141"/>
      <c r="AT18" s="1141"/>
      <c r="AU18" s="1138"/>
      <c r="AV18" s="1138"/>
      <c r="AW18" s="1138"/>
      <c r="AX18" s="1138"/>
      <c r="AY18" s="1139"/>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x14ac:dyDescent="0.2">
      <c r="A19" s="261">
        <v>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40"/>
      <c r="AL19" s="1141"/>
      <c r="AM19" s="1141"/>
      <c r="AN19" s="1141"/>
      <c r="AO19" s="1141"/>
      <c r="AP19" s="1141"/>
      <c r="AQ19" s="1141"/>
      <c r="AR19" s="1141"/>
      <c r="AS19" s="1141"/>
      <c r="AT19" s="1141"/>
      <c r="AU19" s="1138"/>
      <c r="AV19" s="1138"/>
      <c r="AW19" s="1138"/>
      <c r="AX19" s="1138"/>
      <c r="AY19" s="1139"/>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x14ac:dyDescent="0.2">
      <c r="A20" s="261">
        <v>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40"/>
      <c r="AL20" s="1141"/>
      <c r="AM20" s="1141"/>
      <c r="AN20" s="1141"/>
      <c r="AO20" s="1141"/>
      <c r="AP20" s="1141"/>
      <c r="AQ20" s="1141"/>
      <c r="AR20" s="1141"/>
      <c r="AS20" s="1141"/>
      <c r="AT20" s="1141"/>
      <c r="AU20" s="1138"/>
      <c r="AV20" s="1138"/>
      <c r="AW20" s="1138"/>
      <c r="AX20" s="1138"/>
      <c r="AY20" s="1139"/>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x14ac:dyDescent="0.25">
      <c r="A21" s="261">
        <v>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40"/>
      <c r="AL21" s="1141"/>
      <c r="AM21" s="1141"/>
      <c r="AN21" s="1141"/>
      <c r="AO21" s="1141"/>
      <c r="AP21" s="1141"/>
      <c r="AQ21" s="1141"/>
      <c r="AR21" s="1141"/>
      <c r="AS21" s="1141"/>
      <c r="AT21" s="1141"/>
      <c r="AU21" s="1138"/>
      <c r="AV21" s="1138"/>
      <c r="AW21" s="1138"/>
      <c r="AX21" s="1138"/>
      <c r="AY21" s="1139"/>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2">
      <c r="A22" s="261">
        <v>16</v>
      </c>
      <c r="B22" s="1088"/>
      <c r="C22" s="1089"/>
      <c r="D22" s="1089"/>
      <c r="E22" s="1089"/>
      <c r="F22" s="1089"/>
      <c r="G22" s="1089"/>
      <c r="H22" s="1089"/>
      <c r="I22" s="1089"/>
      <c r="J22" s="1089"/>
      <c r="K22" s="1089"/>
      <c r="L22" s="1089"/>
      <c r="M22" s="1089"/>
      <c r="N22" s="1089"/>
      <c r="O22" s="1089"/>
      <c r="P22" s="1090"/>
      <c r="Q22" s="1135"/>
      <c r="R22" s="1136"/>
      <c r="S22" s="1136"/>
      <c r="T22" s="1136"/>
      <c r="U22" s="1136"/>
      <c r="V22" s="1136"/>
      <c r="W22" s="1136"/>
      <c r="X22" s="1136"/>
      <c r="Y22" s="1136"/>
      <c r="Z22" s="1136"/>
      <c r="AA22" s="1136"/>
      <c r="AB22" s="1136"/>
      <c r="AC22" s="1136"/>
      <c r="AD22" s="1136"/>
      <c r="AE22" s="1137"/>
      <c r="AF22" s="1070"/>
      <c r="AG22" s="1071"/>
      <c r="AH22" s="1071"/>
      <c r="AI22" s="1071"/>
      <c r="AJ22" s="1072"/>
      <c r="AK22" s="1131"/>
      <c r="AL22" s="1132"/>
      <c r="AM22" s="1132"/>
      <c r="AN22" s="1132"/>
      <c r="AO22" s="1132"/>
      <c r="AP22" s="1132"/>
      <c r="AQ22" s="1132"/>
      <c r="AR22" s="1132"/>
      <c r="AS22" s="1132"/>
      <c r="AT22" s="1132"/>
      <c r="AU22" s="1133"/>
      <c r="AV22" s="1133"/>
      <c r="AW22" s="1133"/>
      <c r="AX22" s="1133"/>
      <c r="AY22" s="1134"/>
      <c r="AZ22" s="1086" t="s">
        <v>387</v>
      </c>
      <c r="BA22" s="1086"/>
      <c r="BB22" s="1086"/>
      <c r="BC22" s="1086"/>
      <c r="BD22" s="1087"/>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x14ac:dyDescent="0.25">
      <c r="A23" s="264" t="s">
        <v>388</v>
      </c>
      <c r="B23" s="995" t="s">
        <v>389</v>
      </c>
      <c r="C23" s="996"/>
      <c r="D23" s="996"/>
      <c r="E23" s="996"/>
      <c r="F23" s="996"/>
      <c r="G23" s="996"/>
      <c r="H23" s="996"/>
      <c r="I23" s="996"/>
      <c r="J23" s="996"/>
      <c r="K23" s="996"/>
      <c r="L23" s="996"/>
      <c r="M23" s="996"/>
      <c r="N23" s="996"/>
      <c r="O23" s="996"/>
      <c r="P23" s="997"/>
      <c r="Q23" s="1121">
        <v>6439</v>
      </c>
      <c r="R23" s="1119"/>
      <c r="S23" s="1119"/>
      <c r="T23" s="1119"/>
      <c r="U23" s="1122"/>
      <c r="V23" s="1123">
        <v>6042</v>
      </c>
      <c r="W23" s="1119"/>
      <c r="X23" s="1119"/>
      <c r="Y23" s="1119"/>
      <c r="Z23" s="1122"/>
      <c r="AA23" s="1123">
        <v>397</v>
      </c>
      <c r="AB23" s="1119"/>
      <c r="AC23" s="1119"/>
      <c r="AD23" s="1119"/>
      <c r="AE23" s="1120"/>
      <c r="AF23" s="1124">
        <v>230</v>
      </c>
      <c r="AG23" s="1125"/>
      <c r="AH23" s="1125"/>
      <c r="AI23" s="1125"/>
      <c r="AJ23" s="1126"/>
      <c r="AK23" s="1127"/>
      <c r="AL23" s="1128"/>
      <c r="AM23" s="1128"/>
      <c r="AN23" s="1128"/>
      <c r="AO23" s="1128"/>
      <c r="AP23" s="1125">
        <v>4261</v>
      </c>
      <c r="AQ23" s="1125"/>
      <c r="AR23" s="1125"/>
      <c r="AS23" s="1125"/>
      <c r="AT23" s="1125"/>
      <c r="AU23" s="1129"/>
      <c r="AV23" s="1129"/>
      <c r="AW23" s="1129"/>
      <c r="AX23" s="1129"/>
      <c r="AY23" s="1130"/>
      <c r="AZ23" s="1118" t="s">
        <v>390</v>
      </c>
      <c r="BA23" s="1119"/>
      <c r="BB23" s="1119"/>
      <c r="BC23" s="1119"/>
      <c r="BD23" s="1120"/>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2">
      <c r="A24" s="1117" t="s">
        <v>391</v>
      </c>
      <c r="B24" s="1117"/>
      <c r="C24" s="1117"/>
      <c r="D24" s="1117"/>
      <c r="E24" s="1117"/>
      <c r="F24" s="1117"/>
      <c r="G24" s="1117"/>
      <c r="H24" s="1117"/>
      <c r="I24" s="1117"/>
      <c r="J24" s="1117"/>
      <c r="K24" s="1117"/>
      <c r="L24" s="1117"/>
      <c r="M24" s="1117"/>
      <c r="N24" s="1117"/>
      <c r="O24" s="1117"/>
      <c r="P24" s="1117"/>
      <c r="Q24" s="1117"/>
      <c r="R24" s="1117"/>
      <c r="S24" s="1117"/>
      <c r="T24" s="1117"/>
      <c r="U24" s="1117"/>
      <c r="V24" s="1117"/>
      <c r="W24" s="1117"/>
      <c r="X24" s="1117"/>
      <c r="Y24" s="1117"/>
      <c r="Z24" s="1117"/>
      <c r="AA24" s="1117"/>
      <c r="AB24" s="1117"/>
      <c r="AC24" s="1117"/>
      <c r="AD24" s="1117"/>
      <c r="AE24" s="1117"/>
      <c r="AF24" s="1117"/>
      <c r="AG24" s="1117"/>
      <c r="AH24" s="1117"/>
      <c r="AI24" s="1117"/>
      <c r="AJ24" s="1117"/>
      <c r="AK24" s="1117"/>
      <c r="AL24" s="1117"/>
      <c r="AM24" s="1117"/>
      <c r="AN24" s="1117"/>
      <c r="AO24" s="1117"/>
      <c r="AP24" s="1117"/>
      <c r="AQ24" s="1117"/>
      <c r="AR24" s="1117"/>
      <c r="AS24" s="1117"/>
      <c r="AT24" s="1117"/>
      <c r="AU24" s="1117"/>
      <c r="AV24" s="1117"/>
      <c r="AW24" s="1117"/>
      <c r="AX24" s="1117"/>
      <c r="AY24" s="1117"/>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5">
      <c r="A25" s="1116" t="s">
        <v>392</v>
      </c>
      <c r="B25" s="1116"/>
      <c r="C25" s="1116"/>
      <c r="D25" s="1116"/>
      <c r="E25" s="1116"/>
      <c r="F25" s="1116"/>
      <c r="G25" s="1116"/>
      <c r="H25" s="1116"/>
      <c r="I25" s="1116"/>
      <c r="J25" s="1116"/>
      <c r="K25" s="1116"/>
      <c r="L25" s="1116"/>
      <c r="M25" s="1116"/>
      <c r="N25" s="1116"/>
      <c r="O25" s="1116"/>
      <c r="P25" s="1116"/>
      <c r="Q25" s="1116"/>
      <c r="R25" s="1116"/>
      <c r="S25" s="1116"/>
      <c r="T25" s="1116"/>
      <c r="U25" s="1116"/>
      <c r="V25" s="1116"/>
      <c r="W25" s="1116"/>
      <c r="X25" s="1116"/>
      <c r="Y25" s="1116"/>
      <c r="Z25" s="1116"/>
      <c r="AA25" s="1116"/>
      <c r="AB25" s="1116"/>
      <c r="AC25" s="1116"/>
      <c r="AD25" s="1116"/>
      <c r="AE25" s="1116"/>
      <c r="AF25" s="1116"/>
      <c r="AG25" s="1116"/>
      <c r="AH25" s="1116"/>
      <c r="AI25" s="1116"/>
      <c r="AJ25" s="1116"/>
      <c r="AK25" s="1116"/>
      <c r="AL25" s="1116"/>
      <c r="AM25" s="1116"/>
      <c r="AN25" s="1116"/>
      <c r="AO25" s="1116"/>
      <c r="AP25" s="1116"/>
      <c r="AQ25" s="1116"/>
      <c r="AR25" s="1116"/>
      <c r="AS25" s="1116"/>
      <c r="AT25" s="1116"/>
      <c r="AU25" s="1116"/>
      <c r="AV25" s="1116"/>
      <c r="AW25" s="1116"/>
      <c r="AX25" s="1116"/>
      <c r="AY25" s="1116"/>
      <c r="AZ25" s="1116"/>
      <c r="BA25" s="1116"/>
      <c r="BB25" s="1116"/>
      <c r="BC25" s="1116"/>
      <c r="BD25" s="1116"/>
      <c r="BE25" s="1116"/>
      <c r="BF25" s="1116"/>
      <c r="BG25" s="1116"/>
      <c r="BH25" s="1116"/>
      <c r="BI25" s="1116"/>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2">
      <c r="A26" s="1046" t="s">
        <v>369</v>
      </c>
      <c r="B26" s="1047"/>
      <c r="C26" s="1047"/>
      <c r="D26" s="1047"/>
      <c r="E26" s="1047"/>
      <c r="F26" s="1047"/>
      <c r="G26" s="1047"/>
      <c r="H26" s="1047"/>
      <c r="I26" s="1047"/>
      <c r="J26" s="1047"/>
      <c r="K26" s="1047"/>
      <c r="L26" s="1047"/>
      <c r="M26" s="1047"/>
      <c r="N26" s="1047"/>
      <c r="O26" s="1047"/>
      <c r="P26" s="1048"/>
      <c r="Q26" s="1052" t="s">
        <v>393</v>
      </c>
      <c r="R26" s="1053"/>
      <c r="S26" s="1053"/>
      <c r="T26" s="1053"/>
      <c r="U26" s="1054"/>
      <c r="V26" s="1052" t="s">
        <v>394</v>
      </c>
      <c r="W26" s="1053"/>
      <c r="X26" s="1053"/>
      <c r="Y26" s="1053"/>
      <c r="Z26" s="1054"/>
      <c r="AA26" s="1052" t="s">
        <v>395</v>
      </c>
      <c r="AB26" s="1053"/>
      <c r="AC26" s="1053"/>
      <c r="AD26" s="1053"/>
      <c r="AE26" s="1053"/>
      <c r="AF26" s="1112" t="s">
        <v>396</v>
      </c>
      <c r="AG26" s="1059"/>
      <c r="AH26" s="1059"/>
      <c r="AI26" s="1059"/>
      <c r="AJ26" s="1113"/>
      <c r="AK26" s="1053" t="s">
        <v>397</v>
      </c>
      <c r="AL26" s="1053"/>
      <c r="AM26" s="1053"/>
      <c r="AN26" s="1053"/>
      <c r="AO26" s="1054"/>
      <c r="AP26" s="1052" t="s">
        <v>398</v>
      </c>
      <c r="AQ26" s="1053"/>
      <c r="AR26" s="1053"/>
      <c r="AS26" s="1053"/>
      <c r="AT26" s="1054"/>
      <c r="AU26" s="1052" t="s">
        <v>589</v>
      </c>
      <c r="AV26" s="1053"/>
      <c r="AW26" s="1053"/>
      <c r="AX26" s="1053"/>
      <c r="AY26" s="1054"/>
      <c r="AZ26" s="1052" t="s">
        <v>399</v>
      </c>
      <c r="BA26" s="1053"/>
      <c r="BB26" s="1053"/>
      <c r="BC26" s="1053"/>
      <c r="BD26" s="1054"/>
      <c r="BE26" s="1052" t="s">
        <v>376</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5">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4"/>
      <c r="AG27" s="1062"/>
      <c r="AH27" s="1062"/>
      <c r="AI27" s="1062"/>
      <c r="AJ27" s="1115"/>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2">
      <c r="A28" s="266">
        <v>1</v>
      </c>
      <c r="B28" s="1103" t="s">
        <v>400</v>
      </c>
      <c r="C28" s="1104"/>
      <c r="D28" s="1104"/>
      <c r="E28" s="1104"/>
      <c r="F28" s="1104"/>
      <c r="G28" s="1104"/>
      <c r="H28" s="1104"/>
      <c r="I28" s="1104"/>
      <c r="J28" s="1104"/>
      <c r="K28" s="1104"/>
      <c r="L28" s="1104"/>
      <c r="M28" s="1104"/>
      <c r="N28" s="1104"/>
      <c r="O28" s="1104"/>
      <c r="P28" s="1105"/>
      <c r="Q28" s="1106">
        <v>1470</v>
      </c>
      <c r="R28" s="1107"/>
      <c r="S28" s="1107"/>
      <c r="T28" s="1107"/>
      <c r="U28" s="1107"/>
      <c r="V28" s="1107">
        <v>1422</v>
      </c>
      <c r="W28" s="1107"/>
      <c r="X28" s="1107"/>
      <c r="Y28" s="1107"/>
      <c r="Z28" s="1107"/>
      <c r="AA28" s="1107">
        <v>48</v>
      </c>
      <c r="AB28" s="1107"/>
      <c r="AC28" s="1107"/>
      <c r="AD28" s="1107"/>
      <c r="AE28" s="1108"/>
      <c r="AF28" s="1109">
        <v>48</v>
      </c>
      <c r="AG28" s="1107"/>
      <c r="AH28" s="1107"/>
      <c r="AI28" s="1107"/>
      <c r="AJ28" s="1110"/>
      <c r="AK28" s="1111">
        <v>88</v>
      </c>
      <c r="AL28" s="1100"/>
      <c r="AM28" s="1100"/>
      <c r="AN28" s="1100"/>
      <c r="AO28" s="1100"/>
      <c r="AP28" s="1100" t="s">
        <v>587</v>
      </c>
      <c r="AQ28" s="1100"/>
      <c r="AR28" s="1100"/>
      <c r="AS28" s="1100"/>
      <c r="AT28" s="1100"/>
      <c r="AU28" s="1100" t="s">
        <v>587</v>
      </c>
      <c r="AV28" s="1100"/>
      <c r="AW28" s="1100"/>
      <c r="AX28" s="1100"/>
      <c r="AY28" s="1100"/>
      <c r="AZ28" s="1100" t="s">
        <v>587</v>
      </c>
      <c r="BA28" s="1100"/>
      <c r="BB28" s="1100"/>
      <c r="BC28" s="1100"/>
      <c r="BD28" s="1100"/>
      <c r="BE28" s="1101"/>
      <c r="BF28" s="1101"/>
      <c r="BG28" s="1101"/>
      <c r="BH28" s="1101"/>
      <c r="BI28" s="1102"/>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2">
      <c r="A29" s="266">
        <v>2</v>
      </c>
      <c r="B29" s="1088" t="s">
        <v>401</v>
      </c>
      <c r="C29" s="1089"/>
      <c r="D29" s="1089"/>
      <c r="E29" s="1089"/>
      <c r="F29" s="1089"/>
      <c r="G29" s="1089"/>
      <c r="H29" s="1089"/>
      <c r="I29" s="1089"/>
      <c r="J29" s="1089"/>
      <c r="K29" s="1089"/>
      <c r="L29" s="1089"/>
      <c r="M29" s="1089"/>
      <c r="N29" s="1089"/>
      <c r="O29" s="1089"/>
      <c r="P29" s="1090"/>
      <c r="Q29" s="1094">
        <v>10</v>
      </c>
      <c r="R29" s="1095"/>
      <c r="S29" s="1095"/>
      <c r="T29" s="1095"/>
      <c r="U29" s="1095"/>
      <c r="V29" s="1095">
        <v>9</v>
      </c>
      <c r="W29" s="1095"/>
      <c r="X29" s="1095"/>
      <c r="Y29" s="1095"/>
      <c r="Z29" s="1095"/>
      <c r="AA29" s="1095">
        <v>1</v>
      </c>
      <c r="AB29" s="1095"/>
      <c r="AC29" s="1095"/>
      <c r="AD29" s="1095"/>
      <c r="AE29" s="1096"/>
      <c r="AF29" s="1070">
        <v>1</v>
      </c>
      <c r="AG29" s="1071"/>
      <c r="AH29" s="1071"/>
      <c r="AI29" s="1071"/>
      <c r="AJ29" s="1072"/>
      <c r="AK29" s="1031">
        <v>7</v>
      </c>
      <c r="AL29" s="1022"/>
      <c r="AM29" s="1022"/>
      <c r="AN29" s="1022"/>
      <c r="AO29" s="1022"/>
      <c r="AP29" s="1032" t="s">
        <v>587</v>
      </c>
      <c r="AQ29" s="1030"/>
      <c r="AR29" s="1030"/>
      <c r="AS29" s="1030"/>
      <c r="AT29" s="1031"/>
      <c r="AU29" s="1032" t="s">
        <v>587</v>
      </c>
      <c r="AV29" s="1030"/>
      <c r="AW29" s="1030"/>
      <c r="AX29" s="1030"/>
      <c r="AY29" s="1031"/>
      <c r="AZ29" s="1097" t="s">
        <v>587</v>
      </c>
      <c r="BA29" s="1098"/>
      <c r="BB29" s="1098"/>
      <c r="BC29" s="1098"/>
      <c r="BD29" s="1099"/>
      <c r="BE29" s="1083"/>
      <c r="BF29" s="1083"/>
      <c r="BG29" s="1083"/>
      <c r="BH29" s="1083"/>
      <c r="BI29" s="1084"/>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2">
      <c r="A30" s="266">
        <v>3</v>
      </c>
      <c r="B30" s="1088" t="s">
        <v>402</v>
      </c>
      <c r="C30" s="1089"/>
      <c r="D30" s="1089"/>
      <c r="E30" s="1089"/>
      <c r="F30" s="1089"/>
      <c r="G30" s="1089"/>
      <c r="H30" s="1089"/>
      <c r="I30" s="1089"/>
      <c r="J30" s="1089"/>
      <c r="K30" s="1089"/>
      <c r="L30" s="1089"/>
      <c r="M30" s="1089"/>
      <c r="N30" s="1089"/>
      <c r="O30" s="1089"/>
      <c r="P30" s="1090"/>
      <c r="Q30" s="1094">
        <v>1172</v>
      </c>
      <c r="R30" s="1095"/>
      <c r="S30" s="1095"/>
      <c r="T30" s="1095"/>
      <c r="U30" s="1095"/>
      <c r="V30" s="1095">
        <v>1146</v>
      </c>
      <c r="W30" s="1095"/>
      <c r="X30" s="1095"/>
      <c r="Y30" s="1095"/>
      <c r="Z30" s="1095"/>
      <c r="AA30" s="1095">
        <v>26</v>
      </c>
      <c r="AB30" s="1095"/>
      <c r="AC30" s="1095"/>
      <c r="AD30" s="1095"/>
      <c r="AE30" s="1096"/>
      <c r="AF30" s="1070">
        <v>26</v>
      </c>
      <c r="AG30" s="1071"/>
      <c r="AH30" s="1071"/>
      <c r="AI30" s="1071"/>
      <c r="AJ30" s="1072"/>
      <c r="AK30" s="1031">
        <v>152</v>
      </c>
      <c r="AL30" s="1022"/>
      <c r="AM30" s="1022"/>
      <c r="AN30" s="1022"/>
      <c r="AO30" s="1022"/>
      <c r="AP30" s="1032" t="s">
        <v>587</v>
      </c>
      <c r="AQ30" s="1030"/>
      <c r="AR30" s="1030"/>
      <c r="AS30" s="1030"/>
      <c r="AT30" s="1031"/>
      <c r="AU30" s="1032" t="s">
        <v>587</v>
      </c>
      <c r="AV30" s="1030"/>
      <c r="AW30" s="1030"/>
      <c r="AX30" s="1030"/>
      <c r="AY30" s="1031"/>
      <c r="AZ30" s="1097" t="s">
        <v>587</v>
      </c>
      <c r="BA30" s="1098"/>
      <c r="BB30" s="1098"/>
      <c r="BC30" s="1098"/>
      <c r="BD30" s="1099"/>
      <c r="BE30" s="1083"/>
      <c r="BF30" s="1083"/>
      <c r="BG30" s="1083"/>
      <c r="BH30" s="1083"/>
      <c r="BI30" s="1084"/>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2">
      <c r="A31" s="266">
        <v>4</v>
      </c>
      <c r="B31" s="1088" t="s">
        <v>403</v>
      </c>
      <c r="C31" s="1089"/>
      <c r="D31" s="1089"/>
      <c r="E31" s="1089"/>
      <c r="F31" s="1089"/>
      <c r="G31" s="1089"/>
      <c r="H31" s="1089"/>
      <c r="I31" s="1089"/>
      <c r="J31" s="1089"/>
      <c r="K31" s="1089"/>
      <c r="L31" s="1089"/>
      <c r="M31" s="1089"/>
      <c r="N31" s="1089"/>
      <c r="O31" s="1089"/>
      <c r="P31" s="1090"/>
      <c r="Q31" s="1094">
        <v>144</v>
      </c>
      <c r="R31" s="1095"/>
      <c r="S31" s="1095"/>
      <c r="T31" s="1095"/>
      <c r="U31" s="1095"/>
      <c r="V31" s="1095">
        <v>143</v>
      </c>
      <c r="W31" s="1095"/>
      <c r="X31" s="1095"/>
      <c r="Y31" s="1095"/>
      <c r="Z31" s="1095"/>
      <c r="AA31" s="1095">
        <v>1</v>
      </c>
      <c r="AB31" s="1095"/>
      <c r="AC31" s="1095"/>
      <c r="AD31" s="1095"/>
      <c r="AE31" s="1096"/>
      <c r="AF31" s="1070">
        <v>1</v>
      </c>
      <c r="AG31" s="1071"/>
      <c r="AH31" s="1071"/>
      <c r="AI31" s="1071"/>
      <c r="AJ31" s="1072"/>
      <c r="AK31" s="1031">
        <v>43</v>
      </c>
      <c r="AL31" s="1022"/>
      <c r="AM31" s="1022"/>
      <c r="AN31" s="1022"/>
      <c r="AO31" s="1022"/>
      <c r="AP31" s="1032" t="s">
        <v>587</v>
      </c>
      <c r="AQ31" s="1030"/>
      <c r="AR31" s="1030"/>
      <c r="AS31" s="1030"/>
      <c r="AT31" s="1031"/>
      <c r="AU31" s="1032" t="s">
        <v>587</v>
      </c>
      <c r="AV31" s="1030"/>
      <c r="AW31" s="1030"/>
      <c r="AX31" s="1030"/>
      <c r="AY31" s="1031"/>
      <c r="AZ31" s="1097" t="s">
        <v>588</v>
      </c>
      <c r="BA31" s="1098"/>
      <c r="BB31" s="1098"/>
      <c r="BC31" s="1098"/>
      <c r="BD31" s="1099"/>
      <c r="BE31" s="1083"/>
      <c r="BF31" s="1083"/>
      <c r="BG31" s="1083"/>
      <c r="BH31" s="1083"/>
      <c r="BI31" s="1084"/>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2">
      <c r="A32" s="266">
        <v>5</v>
      </c>
      <c r="B32" s="1088" t="s">
        <v>404</v>
      </c>
      <c r="C32" s="1089"/>
      <c r="D32" s="1089"/>
      <c r="E32" s="1089"/>
      <c r="F32" s="1089"/>
      <c r="G32" s="1089"/>
      <c r="H32" s="1089"/>
      <c r="I32" s="1089"/>
      <c r="J32" s="1089"/>
      <c r="K32" s="1089"/>
      <c r="L32" s="1089"/>
      <c r="M32" s="1089"/>
      <c r="N32" s="1089"/>
      <c r="O32" s="1089"/>
      <c r="P32" s="1090"/>
      <c r="Q32" s="1094">
        <v>342</v>
      </c>
      <c r="R32" s="1095"/>
      <c r="S32" s="1095"/>
      <c r="T32" s="1095"/>
      <c r="U32" s="1095"/>
      <c r="V32" s="1095">
        <v>233</v>
      </c>
      <c r="W32" s="1095"/>
      <c r="X32" s="1095"/>
      <c r="Y32" s="1095"/>
      <c r="Z32" s="1095"/>
      <c r="AA32" s="1095">
        <v>109</v>
      </c>
      <c r="AB32" s="1095"/>
      <c r="AC32" s="1095"/>
      <c r="AD32" s="1095"/>
      <c r="AE32" s="1096"/>
      <c r="AF32" s="1070">
        <v>899</v>
      </c>
      <c r="AG32" s="1071"/>
      <c r="AH32" s="1071"/>
      <c r="AI32" s="1071"/>
      <c r="AJ32" s="1072"/>
      <c r="AK32" s="1031" t="s">
        <v>587</v>
      </c>
      <c r="AL32" s="1022"/>
      <c r="AM32" s="1022"/>
      <c r="AN32" s="1022"/>
      <c r="AO32" s="1022"/>
      <c r="AP32" s="1022">
        <v>405</v>
      </c>
      <c r="AQ32" s="1022"/>
      <c r="AR32" s="1022"/>
      <c r="AS32" s="1022"/>
      <c r="AT32" s="1022"/>
      <c r="AU32" s="1032">
        <v>1</v>
      </c>
      <c r="AV32" s="1030"/>
      <c r="AW32" s="1030"/>
      <c r="AX32" s="1030"/>
      <c r="AY32" s="1031"/>
      <c r="AZ32" s="1097" t="s">
        <v>588</v>
      </c>
      <c r="BA32" s="1098"/>
      <c r="BB32" s="1098"/>
      <c r="BC32" s="1098"/>
      <c r="BD32" s="1099"/>
      <c r="BE32" s="1083" t="s">
        <v>405</v>
      </c>
      <c r="BF32" s="1083"/>
      <c r="BG32" s="1083"/>
      <c r="BH32" s="1083"/>
      <c r="BI32" s="1084"/>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2">
      <c r="A33" s="266">
        <v>6</v>
      </c>
      <c r="B33" s="1088" t="s">
        <v>406</v>
      </c>
      <c r="C33" s="1089"/>
      <c r="D33" s="1089"/>
      <c r="E33" s="1089"/>
      <c r="F33" s="1089"/>
      <c r="G33" s="1089"/>
      <c r="H33" s="1089"/>
      <c r="I33" s="1089"/>
      <c r="J33" s="1089"/>
      <c r="K33" s="1089"/>
      <c r="L33" s="1089"/>
      <c r="M33" s="1089"/>
      <c r="N33" s="1089"/>
      <c r="O33" s="1089"/>
      <c r="P33" s="1090"/>
      <c r="Q33" s="1094">
        <v>533</v>
      </c>
      <c r="R33" s="1095"/>
      <c r="S33" s="1095"/>
      <c r="T33" s="1095"/>
      <c r="U33" s="1095"/>
      <c r="V33" s="1095">
        <v>282</v>
      </c>
      <c r="W33" s="1095"/>
      <c r="X33" s="1095"/>
      <c r="Y33" s="1095"/>
      <c r="Z33" s="1095"/>
      <c r="AA33" s="1095">
        <v>251</v>
      </c>
      <c r="AB33" s="1095"/>
      <c r="AC33" s="1095"/>
      <c r="AD33" s="1095"/>
      <c r="AE33" s="1096"/>
      <c r="AF33" s="1070">
        <v>17</v>
      </c>
      <c r="AG33" s="1071"/>
      <c r="AH33" s="1071"/>
      <c r="AI33" s="1071"/>
      <c r="AJ33" s="1072"/>
      <c r="AK33" s="1031">
        <v>320</v>
      </c>
      <c r="AL33" s="1022"/>
      <c r="AM33" s="1022"/>
      <c r="AN33" s="1022"/>
      <c r="AO33" s="1022"/>
      <c r="AP33" s="1022">
        <v>4169</v>
      </c>
      <c r="AQ33" s="1022"/>
      <c r="AR33" s="1022"/>
      <c r="AS33" s="1022"/>
      <c r="AT33" s="1022"/>
      <c r="AU33" s="1022">
        <v>3055</v>
      </c>
      <c r="AV33" s="1022"/>
      <c r="AW33" s="1022"/>
      <c r="AX33" s="1022"/>
      <c r="AY33" s="1022"/>
      <c r="AZ33" s="1097" t="s">
        <v>588</v>
      </c>
      <c r="BA33" s="1098"/>
      <c r="BB33" s="1098"/>
      <c r="BC33" s="1098"/>
      <c r="BD33" s="1099"/>
      <c r="BE33" s="1083" t="s">
        <v>407</v>
      </c>
      <c r="BF33" s="1083"/>
      <c r="BG33" s="1083"/>
      <c r="BH33" s="1083"/>
      <c r="BI33" s="1084"/>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2">
      <c r="A34" s="266">
        <v>7</v>
      </c>
      <c r="B34" s="1088" t="s">
        <v>408</v>
      </c>
      <c r="C34" s="1089"/>
      <c r="D34" s="1089"/>
      <c r="E34" s="1089"/>
      <c r="F34" s="1089"/>
      <c r="G34" s="1089"/>
      <c r="H34" s="1089"/>
      <c r="I34" s="1089"/>
      <c r="J34" s="1089"/>
      <c r="K34" s="1089"/>
      <c r="L34" s="1089"/>
      <c r="M34" s="1089"/>
      <c r="N34" s="1089"/>
      <c r="O34" s="1089"/>
      <c r="P34" s="1090"/>
      <c r="Q34" s="1094">
        <v>30</v>
      </c>
      <c r="R34" s="1095"/>
      <c r="S34" s="1095"/>
      <c r="T34" s="1095"/>
      <c r="U34" s="1095"/>
      <c r="V34" s="1095">
        <v>10</v>
      </c>
      <c r="W34" s="1095"/>
      <c r="X34" s="1095"/>
      <c r="Y34" s="1095"/>
      <c r="Z34" s="1095"/>
      <c r="AA34" s="1095">
        <v>20</v>
      </c>
      <c r="AB34" s="1095"/>
      <c r="AC34" s="1095"/>
      <c r="AD34" s="1095"/>
      <c r="AE34" s="1096"/>
      <c r="AF34" s="1070">
        <v>2</v>
      </c>
      <c r="AG34" s="1071"/>
      <c r="AH34" s="1071"/>
      <c r="AI34" s="1071"/>
      <c r="AJ34" s="1072"/>
      <c r="AK34" s="1031">
        <v>28</v>
      </c>
      <c r="AL34" s="1022"/>
      <c r="AM34" s="1022"/>
      <c r="AN34" s="1022"/>
      <c r="AO34" s="1022"/>
      <c r="AP34" s="1022">
        <v>116</v>
      </c>
      <c r="AQ34" s="1022"/>
      <c r="AR34" s="1022"/>
      <c r="AS34" s="1022"/>
      <c r="AT34" s="1022"/>
      <c r="AU34" s="1022">
        <v>115</v>
      </c>
      <c r="AV34" s="1022"/>
      <c r="AW34" s="1022"/>
      <c r="AX34" s="1022"/>
      <c r="AY34" s="1022"/>
      <c r="AZ34" s="1097" t="s">
        <v>588</v>
      </c>
      <c r="BA34" s="1098"/>
      <c r="BB34" s="1098"/>
      <c r="BC34" s="1098"/>
      <c r="BD34" s="1099"/>
      <c r="BE34" s="1083" t="s">
        <v>409</v>
      </c>
      <c r="BF34" s="1083"/>
      <c r="BG34" s="1083"/>
      <c r="BH34" s="1083"/>
      <c r="BI34" s="1084"/>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2">
      <c r="A35" s="266">
        <v>8</v>
      </c>
      <c r="B35" s="1088"/>
      <c r="C35" s="1089"/>
      <c r="D35" s="1089"/>
      <c r="E35" s="1089"/>
      <c r="F35" s="1089"/>
      <c r="G35" s="1089"/>
      <c r="H35" s="1089"/>
      <c r="I35" s="1089"/>
      <c r="J35" s="1089"/>
      <c r="K35" s="1089"/>
      <c r="L35" s="1089"/>
      <c r="M35" s="1089"/>
      <c r="N35" s="1089"/>
      <c r="O35" s="1089"/>
      <c r="P35" s="1090"/>
      <c r="Q35" s="1094"/>
      <c r="R35" s="1095"/>
      <c r="S35" s="1095"/>
      <c r="T35" s="1095"/>
      <c r="U35" s="1095"/>
      <c r="V35" s="1095"/>
      <c r="W35" s="1095"/>
      <c r="X35" s="1095"/>
      <c r="Y35" s="1095"/>
      <c r="Z35" s="1095"/>
      <c r="AA35" s="1095"/>
      <c r="AB35" s="1095"/>
      <c r="AC35" s="1095"/>
      <c r="AD35" s="1095"/>
      <c r="AE35" s="1096"/>
      <c r="AF35" s="1070"/>
      <c r="AG35" s="1071"/>
      <c r="AH35" s="1071"/>
      <c r="AI35" s="1071"/>
      <c r="AJ35" s="1072"/>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83"/>
      <c r="BF35" s="1083"/>
      <c r="BG35" s="1083"/>
      <c r="BH35" s="1083"/>
      <c r="BI35" s="1084"/>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2">
      <c r="A36" s="266">
        <v>9</v>
      </c>
      <c r="B36" s="1088"/>
      <c r="C36" s="1089"/>
      <c r="D36" s="1089"/>
      <c r="E36" s="1089"/>
      <c r="F36" s="1089"/>
      <c r="G36" s="1089"/>
      <c r="H36" s="1089"/>
      <c r="I36" s="1089"/>
      <c r="J36" s="1089"/>
      <c r="K36" s="1089"/>
      <c r="L36" s="1089"/>
      <c r="M36" s="1089"/>
      <c r="N36" s="1089"/>
      <c r="O36" s="1089"/>
      <c r="P36" s="1090"/>
      <c r="Q36" s="1094"/>
      <c r="R36" s="1095"/>
      <c r="S36" s="1095"/>
      <c r="T36" s="1095"/>
      <c r="U36" s="1095"/>
      <c r="V36" s="1095"/>
      <c r="W36" s="1095"/>
      <c r="X36" s="1095"/>
      <c r="Y36" s="1095"/>
      <c r="Z36" s="1095"/>
      <c r="AA36" s="1095"/>
      <c r="AB36" s="1095"/>
      <c r="AC36" s="1095"/>
      <c r="AD36" s="1095"/>
      <c r="AE36" s="1096"/>
      <c r="AF36" s="1070"/>
      <c r="AG36" s="1071"/>
      <c r="AH36" s="1071"/>
      <c r="AI36" s="1071"/>
      <c r="AJ36" s="1072"/>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83"/>
      <c r="BF36" s="1083"/>
      <c r="BG36" s="1083"/>
      <c r="BH36" s="1083"/>
      <c r="BI36" s="1084"/>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2">
      <c r="A37" s="266">
        <v>10</v>
      </c>
      <c r="B37" s="1088"/>
      <c r="C37" s="1089"/>
      <c r="D37" s="1089"/>
      <c r="E37" s="1089"/>
      <c r="F37" s="1089"/>
      <c r="G37" s="1089"/>
      <c r="H37" s="1089"/>
      <c r="I37" s="1089"/>
      <c r="J37" s="1089"/>
      <c r="K37" s="1089"/>
      <c r="L37" s="1089"/>
      <c r="M37" s="1089"/>
      <c r="N37" s="1089"/>
      <c r="O37" s="1089"/>
      <c r="P37" s="1090"/>
      <c r="Q37" s="1094"/>
      <c r="R37" s="1095"/>
      <c r="S37" s="1095"/>
      <c r="T37" s="1095"/>
      <c r="U37" s="1095"/>
      <c r="V37" s="1095"/>
      <c r="W37" s="1095"/>
      <c r="X37" s="1095"/>
      <c r="Y37" s="1095"/>
      <c r="Z37" s="1095"/>
      <c r="AA37" s="1095"/>
      <c r="AB37" s="1095"/>
      <c r="AC37" s="1095"/>
      <c r="AD37" s="1095"/>
      <c r="AE37" s="1096"/>
      <c r="AF37" s="1070"/>
      <c r="AG37" s="1071"/>
      <c r="AH37" s="1071"/>
      <c r="AI37" s="1071"/>
      <c r="AJ37" s="1072"/>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83"/>
      <c r="BF37" s="1083"/>
      <c r="BG37" s="1083"/>
      <c r="BH37" s="1083"/>
      <c r="BI37" s="1084"/>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2">
      <c r="A38" s="266">
        <v>11</v>
      </c>
      <c r="B38" s="1088"/>
      <c r="C38" s="1089"/>
      <c r="D38" s="1089"/>
      <c r="E38" s="1089"/>
      <c r="F38" s="1089"/>
      <c r="G38" s="1089"/>
      <c r="H38" s="1089"/>
      <c r="I38" s="1089"/>
      <c r="J38" s="1089"/>
      <c r="K38" s="1089"/>
      <c r="L38" s="1089"/>
      <c r="M38" s="1089"/>
      <c r="N38" s="1089"/>
      <c r="O38" s="1089"/>
      <c r="P38" s="1090"/>
      <c r="Q38" s="1094"/>
      <c r="R38" s="1095"/>
      <c r="S38" s="1095"/>
      <c r="T38" s="1095"/>
      <c r="U38" s="1095"/>
      <c r="V38" s="1095"/>
      <c r="W38" s="1095"/>
      <c r="X38" s="1095"/>
      <c r="Y38" s="1095"/>
      <c r="Z38" s="1095"/>
      <c r="AA38" s="1095"/>
      <c r="AB38" s="1095"/>
      <c r="AC38" s="1095"/>
      <c r="AD38" s="1095"/>
      <c r="AE38" s="1096"/>
      <c r="AF38" s="1070"/>
      <c r="AG38" s="1071"/>
      <c r="AH38" s="1071"/>
      <c r="AI38" s="1071"/>
      <c r="AJ38" s="1072"/>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83"/>
      <c r="BF38" s="1083"/>
      <c r="BG38" s="1083"/>
      <c r="BH38" s="1083"/>
      <c r="BI38" s="1084"/>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2">
      <c r="A39" s="266">
        <v>12</v>
      </c>
      <c r="B39" s="1088"/>
      <c r="C39" s="1089"/>
      <c r="D39" s="1089"/>
      <c r="E39" s="1089"/>
      <c r="F39" s="1089"/>
      <c r="G39" s="1089"/>
      <c r="H39" s="1089"/>
      <c r="I39" s="1089"/>
      <c r="J39" s="1089"/>
      <c r="K39" s="1089"/>
      <c r="L39" s="1089"/>
      <c r="M39" s="1089"/>
      <c r="N39" s="1089"/>
      <c r="O39" s="1089"/>
      <c r="P39" s="1090"/>
      <c r="Q39" s="1094"/>
      <c r="R39" s="1095"/>
      <c r="S39" s="1095"/>
      <c r="T39" s="1095"/>
      <c r="U39" s="1095"/>
      <c r="V39" s="1095"/>
      <c r="W39" s="1095"/>
      <c r="X39" s="1095"/>
      <c r="Y39" s="1095"/>
      <c r="Z39" s="1095"/>
      <c r="AA39" s="1095"/>
      <c r="AB39" s="1095"/>
      <c r="AC39" s="1095"/>
      <c r="AD39" s="1095"/>
      <c r="AE39" s="1096"/>
      <c r="AF39" s="1070"/>
      <c r="AG39" s="1071"/>
      <c r="AH39" s="1071"/>
      <c r="AI39" s="1071"/>
      <c r="AJ39" s="1072"/>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83"/>
      <c r="BF39" s="1083"/>
      <c r="BG39" s="1083"/>
      <c r="BH39" s="1083"/>
      <c r="BI39" s="1084"/>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2">
      <c r="A40" s="261">
        <v>13</v>
      </c>
      <c r="B40" s="1088"/>
      <c r="C40" s="1089"/>
      <c r="D40" s="1089"/>
      <c r="E40" s="1089"/>
      <c r="F40" s="1089"/>
      <c r="G40" s="1089"/>
      <c r="H40" s="1089"/>
      <c r="I40" s="1089"/>
      <c r="J40" s="1089"/>
      <c r="K40" s="1089"/>
      <c r="L40" s="1089"/>
      <c r="M40" s="1089"/>
      <c r="N40" s="1089"/>
      <c r="O40" s="1089"/>
      <c r="P40" s="1090"/>
      <c r="Q40" s="1094"/>
      <c r="R40" s="1095"/>
      <c r="S40" s="1095"/>
      <c r="T40" s="1095"/>
      <c r="U40" s="1095"/>
      <c r="V40" s="1095"/>
      <c r="W40" s="1095"/>
      <c r="X40" s="1095"/>
      <c r="Y40" s="1095"/>
      <c r="Z40" s="1095"/>
      <c r="AA40" s="1095"/>
      <c r="AB40" s="1095"/>
      <c r="AC40" s="1095"/>
      <c r="AD40" s="1095"/>
      <c r="AE40" s="1096"/>
      <c r="AF40" s="1070"/>
      <c r="AG40" s="1071"/>
      <c r="AH40" s="1071"/>
      <c r="AI40" s="1071"/>
      <c r="AJ40" s="1072"/>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83"/>
      <c r="BF40" s="1083"/>
      <c r="BG40" s="1083"/>
      <c r="BH40" s="1083"/>
      <c r="BI40" s="1084"/>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2">
      <c r="A41" s="261">
        <v>14</v>
      </c>
      <c r="B41" s="1088"/>
      <c r="C41" s="1089"/>
      <c r="D41" s="1089"/>
      <c r="E41" s="1089"/>
      <c r="F41" s="1089"/>
      <c r="G41" s="1089"/>
      <c r="H41" s="1089"/>
      <c r="I41" s="1089"/>
      <c r="J41" s="1089"/>
      <c r="K41" s="1089"/>
      <c r="L41" s="1089"/>
      <c r="M41" s="1089"/>
      <c r="N41" s="1089"/>
      <c r="O41" s="1089"/>
      <c r="P41" s="1090"/>
      <c r="Q41" s="1094"/>
      <c r="R41" s="1095"/>
      <c r="S41" s="1095"/>
      <c r="T41" s="1095"/>
      <c r="U41" s="1095"/>
      <c r="V41" s="1095"/>
      <c r="W41" s="1095"/>
      <c r="X41" s="1095"/>
      <c r="Y41" s="1095"/>
      <c r="Z41" s="1095"/>
      <c r="AA41" s="1095"/>
      <c r="AB41" s="1095"/>
      <c r="AC41" s="1095"/>
      <c r="AD41" s="1095"/>
      <c r="AE41" s="1096"/>
      <c r="AF41" s="1070"/>
      <c r="AG41" s="1071"/>
      <c r="AH41" s="1071"/>
      <c r="AI41" s="1071"/>
      <c r="AJ41" s="1072"/>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83"/>
      <c r="BF41" s="1083"/>
      <c r="BG41" s="1083"/>
      <c r="BH41" s="1083"/>
      <c r="BI41" s="1084"/>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2">
      <c r="A42" s="261">
        <v>15</v>
      </c>
      <c r="B42" s="1088"/>
      <c r="C42" s="1089"/>
      <c r="D42" s="1089"/>
      <c r="E42" s="1089"/>
      <c r="F42" s="1089"/>
      <c r="G42" s="1089"/>
      <c r="H42" s="1089"/>
      <c r="I42" s="1089"/>
      <c r="J42" s="1089"/>
      <c r="K42" s="1089"/>
      <c r="L42" s="1089"/>
      <c r="M42" s="1089"/>
      <c r="N42" s="1089"/>
      <c r="O42" s="1089"/>
      <c r="P42" s="1090"/>
      <c r="Q42" s="1094"/>
      <c r="R42" s="1095"/>
      <c r="S42" s="1095"/>
      <c r="T42" s="1095"/>
      <c r="U42" s="1095"/>
      <c r="V42" s="1095"/>
      <c r="W42" s="1095"/>
      <c r="X42" s="1095"/>
      <c r="Y42" s="1095"/>
      <c r="Z42" s="1095"/>
      <c r="AA42" s="1095"/>
      <c r="AB42" s="1095"/>
      <c r="AC42" s="1095"/>
      <c r="AD42" s="1095"/>
      <c r="AE42" s="1096"/>
      <c r="AF42" s="1070"/>
      <c r="AG42" s="1071"/>
      <c r="AH42" s="1071"/>
      <c r="AI42" s="1071"/>
      <c r="AJ42" s="1072"/>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83"/>
      <c r="BF42" s="1083"/>
      <c r="BG42" s="1083"/>
      <c r="BH42" s="1083"/>
      <c r="BI42" s="1084"/>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2">
      <c r="A43" s="261">
        <v>16</v>
      </c>
      <c r="B43" s="1088"/>
      <c r="C43" s="1089"/>
      <c r="D43" s="1089"/>
      <c r="E43" s="1089"/>
      <c r="F43" s="1089"/>
      <c r="G43" s="1089"/>
      <c r="H43" s="1089"/>
      <c r="I43" s="1089"/>
      <c r="J43" s="1089"/>
      <c r="K43" s="1089"/>
      <c r="L43" s="1089"/>
      <c r="M43" s="1089"/>
      <c r="N43" s="1089"/>
      <c r="O43" s="1089"/>
      <c r="P43" s="1090"/>
      <c r="Q43" s="1094"/>
      <c r="R43" s="1095"/>
      <c r="S43" s="1095"/>
      <c r="T43" s="1095"/>
      <c r="U43" s="1095"/>
      <c r="V43" s="1095"/>
      <c r="W43" s="1095"/>
      <c r="X43" s="1095"/>
      <c r="Y43" s="1095"/>
      <c r="Z43" s="1095"/>
      <c r="AA43" s="1095"/>
      <c r="AB43" s="1095"/>
      <c r="AC43" s="1095"/>
      <c r="AD43" s="1095"/>
      <c r="AE43" s="1096"/>
      <c r="AF43" s="1070"/>
      <c r="AG43" s="1071"/>
      <c r="AH43" s="1071"/>
      <c r="AI43" s="1071"/>
      <c r="AJ43" s="1072"/>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83"/>
      <c r="BF43" s="1083"/>
      <c r="BG43" s="1083"/>
      <c r="BH43" s="1083"/>
      <c r="BI43" s="1084"/>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2">
      <c r="A44" s="261">
        <v>17</v>
      </c>
      <c r="B44" s="1088"/>
      <c r="C44" s="1089"/>
      <c r="D44" s="1089"/>
      <c r="E44" s="1089"/>
      <c r="F44" s="1089"/>
      <c r="G44" s="1089"/>
      <c r="H44" s="1089"/>
      <c r="I44" s="1089"/>
      <c r="J44" s="1089"/>
      <c r="K44" s="1089"/>
      <c r="L44" s="1089"/>
      <c r="M44" s="1089"/>
      <c r="N44" s="1089"/>
      <c r="O44" s="1089"/>
      <c r="P44" s="1090"/>
      <c r="Q44" s="1094"/>
      <c r="R44" s="1095"/>
      <c r="S44" s="1095"/>
      <c r="T44" s="1095"/>
      <c r="U44" s="1095"/>
      <c r="V44" s="1095"/>
      <c r="W44" s="1095"/>
      <c r="X44" s="1095"/>
      <c r="Y44" s="1095"/>
      <c r="Z44" s="1095"/>
      <c r="AA44" s="1095"/>
      <c r="AB44" s="1095"/>
      <c r="AC44" s="1095"/>
      <c r="AD44" s="1095"/>
      <c r="AE44" s="1096"/>
      <c r="AF44" s="1070"/>
      <c r="AG44" s="1071"/>
      <c r="AH44" s="1071"/>
      <c r="AI44" s="1071"/>
      <c r="AJ44" s="1072"/>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83"/>
      <c r="BF44" s="1083"/>
      <c r="BG44" s="1083"/>
      <c r="BH44" s="1083"/>
      <c r="BI44" s="1084"/>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2">
      <c r="A45" s="261">
        <v>18</v>
      </c>
      <c r="B45" s="1088"/>
      <c r="C45" s="1089"/>
      <c r="D45" s="1089"/>
      <c r="E45" s="1089"/>
      <c r="F45" s="1089"/>
      <c r="G45" s="1089"/>
      <c r="H45" s="1089"/>
      <c r="I45" s="1089"/>
      <c r="J45" s="1089"/>
      <c r="K45" s="1089"/>
      <c r="L45" s="1089"/>
      <c r="M45" s="1089"/>
      <c r="N45" s="1089"/>
      <c r="O45" s="1089"/>
      <c r="P45" s="1090"/>
      <c r="Q45" s="1094"/>
      <c r="R45" s="1095"/>
      <c r="S45" s="1095"/>
      <c r="T45" s="1095"/>
      <c r="U45" s="1095"/>
      <c r="V45" s="1095"/>
      <c r="W45" s="1095"/>
      <c r="X45" s="1095"/>
      <c r="Y45" s="1095"/>
      <c r="Z45" s="1095"/>
      <c r="AA45" s="1095"/>
      <c r="AB45" s="1095"/>
      <c r="AC45" s="1095"/>
      <c r="AD45" s="1095"/>
      <c r="AE45" s="1096"/>
      <c r="AF45" s="1070"/>
      <c r="AG45" s="1071"/>
      <c r="AH45" s="1071"/>
      <c r="AI45" s="1071"/>
      <c r="AJ45" s="1072"/>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83"/>
      <c r="BF45" s="1083"/>
      <c r="BG45" s="1083"/>
      <c r="BH45" s="1083"/>
      <c r="BI45" s="1084"/>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2">
      <c r="A46" s="261">
        <v>19</v>
      </c>
      <c r="B46" s="1088"/>
      <c r="C46" s="1089"/>
      <c r="D46" s="1089"/>
      <c r="E46" s="1089"/>
      <c r="F46" s="1089"/>
      <c r="G46" s="1089"/>
      <c r="H46" s="1089"/>
      <c r="I46" s="1089"/>
      <c r="J46" s="1089"/>
      <c r="K46" s="1089"/>
      <c r="L46" s="1089"/>
      <c r="M46" s="1089"/>
      <c r="N46" s="1089"/>
      <c r="O46" s="1089"/>
      <c r="P46" s="1090"/>
      <c r="Q46" s="1094"/>
      <c r="R46" s="1095"/>
      <c r="S46" s="1095"/>
      <c r="T46" s="1095"/>
      <c r="U46" s="1095"/>
      <c r="V46" s="1095"/>
      <c r="W46" s="1095"/>
      <c r="X46" s="1095"/>
      <c r="Y46" s="1095"/>
      <c r="Z46" s="1095"/>
      <c r="AA46" s="1095"/>
      <c r="AB46" s="1095"/>
      <c r="AC46" s="1095"/>
      <c r="AD46" s="1095"/>
      <c r="AE46" s="1096"/>
      <c r="AF46" s="1070"/>
      <c r="AG46" s="1071"/>
      <c r="AH46" s="1071"/>
      <c r="AI46" s="1071"/>
      <c r="AJ46" s="1072"/>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83"/>
      <c r="BF46" s="1083"/>
      <c r="BG46" s="1083"/>
      <c r="BH46" s="1083"/>
      <c r="BI46" s="1084"/>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2">
      <c r="A47" s="261">
        <v>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83"/>
      <c r="BF47" s="1083"/>
      <c r="BG47" s="1083"/>
      <c r="BH47" s="1083"/>
      <c r="BI47" s="1084"/>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2">
      <c r="A48" s="261">
        <v>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83"/>
      <c r="BF48" s="1083"/>
      <c r="BG48" s="1083"/>
      <c r="BH48" s="1083"/>
      <c r="BI48" s="1084"/>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2">
      <c r="A49" s="261">
        <v>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83"/>
      <c r="BF49" s="1083"/>
      <c r="BG49" s="1083"/>
      <c r="BH49" s="1083"/>
      <c r="BI49" s="1084"/>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2">
      <c r="A50" s="261">
        <v>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2">
      <c r="A51" s="261">
        <v>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2">
      <c r="A52" s="261">
        <v>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2">
      <c r="A53" s="261">
        <v>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2">
      <c r="A54" s="261">
        <v>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2">
      <c r="A55" s="261">
        <v>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2">
      <c r="A56" s="261">
        <v>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2">
      <c r="A57" s="261">
        <v>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2">
      <c r="A58" s="261">
        <v>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2">
      <c r="A59" s="261">
        <v>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2">
      <c r="A60" s="261">
        <v>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5">
      <c r="A61" s="261">
        <v>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2">
      <c r="A62" s="261">
        <v>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410</v>
      </c>
      <c r="BK62" s="1086"/>
      <c r="BL62" s="1086"/>
      <c r="BM62" s="1086"/>
      <c r="BN62" s="1087"/>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5">
      <c r="A63" s="264" t="s">
        <v>388</v>
      </c>
      <c r="B63" s="995" t="s">
        <v>411</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9"/>
      <c r="AF63" s="1080">
        <v>993</v>
      </c>
      <c r="AG63" s="1010"/>
      <c r="AH63" s="1010"/>
      <c r="AI63" s="1010"/>
      <c r="AJ63" s="1081"/>
      <c r="AK63" s="1082"/>
      <c r="AL63" s="1014"/>
      <c r="AM63" s="1014"/>
      <c r="AN63" s="1014"/>
      <c r="AO63" s="1014"/>
      <c r="AP63" s="1010">
        <v>4690</v>
      </c>
      <c r="AQ63" s="1010"/>
      <c r="AR63" s="1010"/>
      <c r="AS63" s="1010"/>
      <c r="AT63" s="1010"/>
      <c r="AU63" s="1010">
        <v>3171</v>
      </c>
      <c r="AV63" s="1010"/>
      <c r="AW63" s="1010"/>
      <c r="AX63" s="1010"/>
      <c r="AY63" s="1010"/>
      <c r="AZ63" s="1076"/>
      <c r="BA63" s="1076"/>
      <c r="BB63" s="1076"/>
      <c r="BC63" s="1076"/>
      <c r="BD63" s="1076"/>
      <c r="BE63" s="1011"/>
      <c r="BF63" s="1011"/>
      <c r="BG63" s="1011"/>
      <c r="BH63" s="1011"/>
      <c r="BI63" s="1012"/>
      <c r="BJ63" s="1077" t="s">
        <v>412</v>
      </c>
      <c r="BK63" s="1002"/>
      <c r="BL63" s="1002"/>
      <c r="BM63" s="1002"/>
      <c r="BN63" s="1078"/>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5">
      <c r="A65" s="252" t="s">
        <v>413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2">
      <c r="A66" s="1046" t="s">
        <v>414</v>
      </c>
      <c r="B66" s="1047"/>
      <c r="C66" s="1047"/>
      <c r="D66" s="1047"/>
      <c r="E66" s="1047"/>
      <c r="F66" s="1047"/>
      <c r="G66" s="1047"/>
      <c r="H66" s="1047"/>
      <c r="I66" s="1047"/>
      <c r="J66" s="1047"/>
      <c r="K66" s="1047"/>
      <c r="L66" s="1047"/>
      <c r="M66" s="1047"/>
      <c r="N66" s="1047"/>
      <c r="O66" s="1047"/>
      <c r="P66" s="1048"/>
      <c r="Q66" s="1052" t="s">
        <v>415</v>
      </c>
      <c r="R66" s="1053"/>
      <c r="S66" s="1053"/>
      <c r="T66" s="1053"/>
      <c r="U66" s="1054"/>
      <c r="V66" s="1052" t="s">
        <v>416</v>
      </c>
      <c r="W66" s="1053"/>
      <c r="X66" s="1053"/>
      <c r="Y66" s="1053"/>
      <c r="Z66" s="1054"/>
      <c r="AA66" s="1052" t="s">
        <v>395</v>
      </c>
      <c r="AB66" s="1053"/>
      <c r="AC66" s="1053"/>
      <c r="AD66" s="1053"/>
      <c r="AE66" s="1054"/>
      <c r="AF66" s="1058" t="s">
        <v>417</v>
      </c>
      <c r="AG66" s="1059"/>
      <c r="AH66" s="1059"/>
      <c r="AI66" s="1059"/>
      <c r="AJ66" s="1060"/>
      <c r="AK66" s="1052" t="s">
        <v>418</v>
      </c>
      <c r="AL66" s="1047"/>
      <c r="AM66" s="1047"/>
      <c r="AN66" s="1047"/>
      <c r="AO66" s="1048"/>
      <c r="AP66" s="1052" t="s">
        <v>419</v>
      </c>
      <c r="AQ66" s="1053"/>
      <c r="AR66" s="1053"/>
      <c r="AS66" s="1053"/>
      <c r="AT66" s="1054"/>
      <c r="AU66" s="1052" t="s">
        <v>420</v>
      </c>
      <c r="AV66" s="1053"/>
      <c r="AW66" s="1053"/>
      <c r="AX66" s="1053"/>
      <c r="AY66" s="1054"/>
      <c r="AZ66" s="1052" t="s">
        <v>376</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5">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2">
      <c r="A68" s="258">
        <v>1</v>
      </c>
      <c r="B68" s="1036" t="s">
        <v>590</v>
      </c>
      <c r="C68" s="1037"/>
      <c r="D68" s="1037"/>
      <c r="E68" s="1037"/>
      <c r="F68" s="1037"/>
      <c r="G68" s="1037"/>
      <c r="H68" s="1037"/>
      <c r="I68" s="1037"/>
      <c r="J68" s="1037"/>
      <c r="K68" s="1037"/>
      <c r="L68" s="1037"/>
      <c r="M68" s="1037"/>
      <c r="N68" s="1037"/>
      <c r="O68" s="1037"/>
      <c r="P68" s="1038"/>
      <c r="Q68" s="1039">
        <v>12652</v>
      </c>
      <c r="R68" s="1033"/>
      <c r="S68" s="1033"/>
      <c r="T68" s="1033"/>
      <c r="U68" s="1033"/>
      <c r="V68" s="1033">
        <v>10769</v>
      </c>
      <c r="W68" s="1033"/>
      <c r="X68" s="1033"/>
      <c r="Y68" s="1033"/>
      <c r="Z68" s="1033"/>
      <c r="AA68" s="1033">
        <v>1883</v>
      </c>
      <c r="AB68" s="1033"/>
      <c r="AC68" s="1033"/>
      <c r="AD68" s="1033"/>
      <c r="AE68" s="1033"/>
      <c r="AF68" s="1033">
        <v>1883</v>
      </c>
      <c r="AG68" s="1033"/>
      <c r="AH68" s="1033"/>
      <c r="AI68" s="1033"/>
      <c r="AJ68" s="1033"/>
      <c r="AK68" s="1033">
        <v>621</v>
      </c>
      <c r="AL68" s="1033"/>
      <c r="AM68" s="1033"/>
      <c r="AN68" s="1033"/>
      <c r="AO68" s="1033"/>
      <c r="AP68" s="1033" t="s">
        <v>587</v>
      </c>
      <c r="AQ68" s="1033"/>
      <c r="AR68" s="1033"/>
      <c r="AS68" s="1033"/>
      <c r="AT68" s="1033"/>
      <c r="AU68" s="1033" t="s">
        <v>587</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2">
      <c r="A69" s="261">
        <v>2</v>
      </c>
      <c r="B69" s="1025" t="s">
        <v>591</v>
      </c>
      <c r="C69" s="1026"/>
      <c r="D69" s="1026"/>
      <c r="E69" s="1026"/>
      <c r="F69" s="1026"/>
      <c r="G69" s="1026"/>
      <c r="H69" s="1026"/>
      <c r="I69" s="1026"/>
      <c r="J69" s="1026"/>
      <c r="K69" s="1026"/>
      <c r="L69" s="1026"/>
      <c r="M69" s="1026"/>
      <c r="N69" s="1026"/>
      <c r="O69" s="1026"/>
      <c r="P69" s="1027"/>
      <c r="Q69" s="1028">
        <v>47</v>
      </c>
      <c r="R69" s="1022"/>
      <c r="S69" s="1022"/>
      <c r="T69" s="1022"/>
      <c r="U69" s="1022"/>
      <c r="V69" s="1022">
        <v>34</v>
      </c>
      <c r="W69" s="1022"/>
      <c r="X69" s="1022"/>
      <c r="Y69" s="1022"/>
      <c r="Z69" s="1022"/>
      <c r="AA69" s="1022">
        <v>13</v>
      </c>
      <c r="AB69" s="1022"/>
      <c r="AC69" s="1022"/>
      <c r="AD69" s="1022"/>
      <c r="AE69" s="1022"/>
      <c r="AF69" s="1022">
        <v>13</v>
      </c>
      <c r="AG69" s="1022"/>
      <c r="AH69" s="1022"/>
      <c r="AI69" s="1022"/>
      <c r="AJ69" s="1022"/>
      <c r="AK69" s="1032" t="s">
        <v>587</v>
      </c>
      <c r="AL69" s="1030"/>
      <c r="AM69" s="1030"/>
      <c r="AN69" s="1030"/>
      <c r="AO69" s="1031"/>
      <c r="AP69" s="1032" t="s">
        <v>587</v>
      </c>
      <c r="AQ69" s="1030"/>
      <c r="AR69" s="1030"/>
      <c r="AS69" s="1030"/>
      <c r="AT69" s="1031"/>
      <c r="AU69" s="1032" t="s">
        <v>587</v>
      </c>
      <c r="AV69" s="1030"/>
      <c r="AW69" s="1030"/>
      <c r="AX69" s="1030"/>
      <c r="AY69" s="1031"/>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2">
      <c r="A70" s="261">
        <v>3</v>
      </c>
      <c r="B70" s="1025" t="s">
        <v>592</v>
      </c>
      <c r="C70" s="1026"/>
      <c r="D70" s="1026"/>
      <c r="E70" s="1026"/>
      <c r="F70" s="1026"/>
      <c r="G70" s="1026"/>
      <c r="H70" s="1026"/>
      <c r="I70" s="1026"/>
      <c r="J70" s="1026"/>
      <c r="K70" s="1026"/>
      <c r="L70" s="1026"/>
      <c r="M70" s="1026"/>
      <c r="N70" s="1026"/>
      <c r="O70" s="1026"/>
      <c r="P70" s="1027"/>
      <c r="Q70" s="1028">
        <v>16</v>
      </c>
      <c r="R70" s="1022"/>
      <c r="S70" s="1022"/>
      <c r="T70" s="1022"/>
      <c r="U70" s="1022"/>
      <c r="V70" s="1022">
        <v>9</v>
      </c>
      <c r="W70" s="1022"/>
      <c r="X70" s="1022"/>
      <c r="Y70" s="1022"/>
      <c r="Z70" s="1022"/>
      <c r="AA70" s="1022">
        <v>7</v>
      </c>
      <c r="AB70" s="1022"/>
      <c r="AC70" s="1022"/>
      <c r="AD70" s="1022"/>
      <c r="AE70" s="1022"/>
      <c r="AF70" s="1022">
        <v>7</v>
      </c>
      <c r="AG70" s="1022"/>
      <c r="AH70" s="1022"/>
      <c r="AI70" s="1022"/>
      <c r="AJ70" s="1022"/>
      <c r="AK70" s="1032" t="s">
        <v>587</v>
      </c>
      <c r="AL70" s="1030"/>
      <c r="AM70" s="1030"/>
      <c r="AN70" s="1030"/>
      <c r="AO70" s="1031"/>
      <c r="AP70" s="1032" t="s">
        <v>587</v>
      </c>
      <c r="AQ70" s="1030"/>
      <c r="AR70" s="1030"/>
      <c r="AS70" s="1030"/>
      <c r="AT70" s="1031"/>
      <c r="AU70" s="1032" t="s">
        <v>587</v>
      </c>
      <c r="AV70" s="1030"/>
      <c r="AW70" s="1030"/>
      <c r="AX70" s="1030"/>
      <c r="AY70" s="1031"/>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2">
      <c r="A71" s="261">
        <v>4</v>
      </c>
      <c r="B71" s="1025" t="s">
        <v>593</v>
      </c>
      <c r="C71" s="1026"/>
      <c r="D71" s="1026"/>
      <c r="E71" s="1026"/>
      <c r="F71" s="1026"/>
      <c r="G71" s="1026"/>
      <c r="H71" s="1026"/>
      <c r="I71" s="1026"/>
      <c r="J71" s="1026"/>
      <c r="K71" s="1026"/>
      <c r="L71" s="1026"/>
      <c r="M71" s="1026"/>
      <c r="N71" s="1026"/>
      <c r="O71" s="1026"/>
      <c r="P71" s="1027"/>
      <c r="Q71" s="1028">
        <v>3</v>
      </c>
      <c r="R71" s="1022"/>
      <c r="S71" s="1022"/>
      <c r="T71" s="1022"/>
      <c r="U71" s="1022"/>
      <c r="V71" s="1022">
        <v>2</v>
      </c>
      <c r="W71" s="1022"/>
      <c r="X71" s="1022"/>
      <c r="Y71" s="1022"/>
      <c r="Z71" s="1022"/>
      <c r="AA71" s="1022">
        <v>1</v>
      </c>
      <c r="AB71" s="1022"/>
      <c r="AC71" s="1022"/>
      <c r="AD71" s="1022"/>
      <c r="AE71" s="1022"/>
      <c r="AF71" s="1022">
        <v>1</v>
      </c>
      <c r="AG71" s="1022"/>
      <c r="AH71" s="1022"/>
      <c r="AI71" s="1022"/>
      <c r="AJ71" s="1022"/>
      <c r="AK71" s="1032" t="s">
        <v>587</v>
      </c>
      <c r="AL71" s="1030"/>
      <c r="AM71" s="1030"/>
      <c r="AN71" s="1030"/>
      <c r="AO71" s="1031"/>
      <c r="AP71" s="1032" t="s">
        <v>587</v>
      </c>
      <c r="AQ71" s="1030"/>
      <c r="AR71" s="1030"/>
      <c r="AS71" s="1030"/>
      <c r="AT71" s="1031"/>
      <c r="AU71" s="1032" t="s">
        <v>587</v>
      </c>
      <c r="AV71" s="1030"/>
      <c r="AW71" s="1030"/>
      <c r="AX71" s="1030"/>
      <c r="AY71" s="1031"/>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2">
      <c r="A72" s="261">
        <v>5</v>
      </c>
      <c r="B72" s="1025" t="s">
        <v>594</v>
      </c>
      <c r="C72" s="1026"/>
      <c r="D72" s="1026"/>
      <c r="E72" s="1026"/>
      <c r="F72" s="1026"/>
      <c r="G72" s="1026"/>
      <c r="H72" s="1026"/>
      <c r="I72" s="1026"/>
      <c r="J72" s="1026"/>
      <c r="K72" s="1026"/>
      <c r="L72" s="1026"/>
      <c r="M72" s="1026"/>
      <c r="N72" s="1026"/>
      <c r="O72" s="1026"/>
      <c r="P72" s="1027"/>
      <c r="Q72" s="1028">
        <v>4</v>
      </c>
      <c r="R72" s="1022"/>
      <c r="S72" s="1022"/>
      <c r="T72" s="1022"/>
      <c r="U72" s="1022"/>
      <c r="V72" s="1022">
        <v>2</v>
      </c>
      <c r="W72" s="1022"/>
      <c r="X72" s="1022"/>
      <c r="Y72" s="1022"/>
      <c r="Z72" s="1022"/>
      <c r="AA72" s="1022">
        <v>2</v>
      </c>
      <c r="AB72" s="1022"/>
      <c r="AC72" s="1022"/>
      <c r="AD72" s="1022"/>
      <c r="AE72" s="1022"/>
      <c r="AF72" s="1022">
        <v>2</v>
      </c>
      <c r="AG72" s="1022"/>
      <c r="AH72" s="1022"/>
      <c r="AI72" s="1022"/>
      <c r="AJ72" s="1022"/>
      <c r="AK72" s="1032" t="s">
        <v>587</v>
      </c>
      <c r="AL72" s="1030"/>
      <c r="AM72" s="1030"/>
      <c r="AN72" s="1030"/>
      <c r="AO72" s="1031"/>
      <c r="AP72" s="1032" t="s">
        <v>587</v>
      </c>
      <c r="AQ72" s="1030"/>
      <c r="AR72" s="1030"/>
      <c r="AS72" s="1030"/>
      <c r="AT72" s="1031"/>
      <c r="AU72" s="1032" t="s">
        <v>587</v>
      </c>
      <c r="AV72" s="1030"/>
      <c r="AW72" s="1030"/>
      <c r="AX72" s="1030"/>
      <c r="AY72" s="1031"/>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2">
      <c r="A73" s="261">
        <v>6</v>
      </c>
      <c r="B73" s="1025" t="s">
        <v>595</v>
      </c>
      <c r="C73" s="1026"/>
      <c r="D73" s="1026"/>
      <c r="E73" s="1026"/>
      <c r="F73" s="1026"/>
      <c r="G73" s="1026"/>
      <c r="H73" s="1026"/>
      <c r="I73" s="1026"/>
      <c r="J73" s="1026"/>
      <c r="K73" s="1026"/>
      <c r="L73" s="1026"/>
      <c r="M73" s="1026"/>
      <c r="N73" s="1026"/>
      <c r="O73" s="1026"/>
      <c r="P73" s="1027"/>
      <c r="Q73" s="1028">
        <v>38</v>
      </c>
      <c r="R73" s="1022"/>
      <c r="S73" s="1022"/>
      <c r="T73" s="1022"/>
      <c r="U73" s="1022"/>
      <c r="V73" s="1022">
        <v>36</v>
      </c>
      <c r="W73" s="1022"/>
      <c r="X73" s="1022"/>
      <c r="Y73" s="1022"/>
      <c r="Z73" s="1022"/>
      <c r="AA73" s="1022">
        <v>2</v>
      </c>
      <c r="AB73" s="1022"/>
      <c r="AC73" s="1022"/>
      <c r="AD73" s="1022"/>
      <c r="AE73" s="1022"/>
      <c r="AF73" s="1022">
        <v>2</v>
      </c>
      <c r="AG73" s="1022"/>
      <c r="AH73" s="1022"/>
      <c r="AI73" s="1022"/>
      <c r="AJ73" s="1022"/>
      <c r="AK73" s="1022">
        <v>4</v>
      </c>
      <c r="AL73" s="1022"/>
      <c r="AM73" s="1022"/>
      <c r="AN73" s="1022"/>
      <c r="AO73" s="1022"/>
      <c r="AP73" s="1032" t="s">
        <v>587</v>
      </c>
      <c r="AQ73" s="1030"/>
      <c r="AR73" s="1030"/>
      <c r="AS73" s="1030"/>
      <c r="AT73" s="1031"/>
      <c r="AU73" s="1032" t="s">
        <v>587</v>
      </c>
      <c r="AV73" s="1030"/>
      <c r="AW73" s="1030"/>
      <c r="AX73" s="1030"/>
      <c r="AY73" s="1031"/>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2">
      <c r="A74" s="261">
        <v>7</v>
      </c>
      <c r="B74" s="1025" t="s">
        <v>596</v>
      </c>
      <c r="C74" s="1026"/>
      <c r="D74" s="1026"/>
      <c r="E74" s="1026"/>
      <c r="F74" s="1026"/>
      <c r="G74" s="1026"/>
      <c r="H74" s="1026"/>
      <c r="I74" s="1026"/>
      <c r="J74" s="1026"/>
      <c r="K74" s="1026"/>
      <c r="L74" s="1026"/>
      <c r="M74" s="1026"/>
      <c r="N74" s="1026"/>
      <c r="O74" s="1026"/>
      <c r="P74" s="1027"/>
      <c r="Q74" s="1028">
        <v>232</v>
      </c>
      <c r="R74" s="1022"/>
      <c r="S74" s="1022"/>
      <c r="T74" s="1022"/>
      <c r="U74" s="1022"/>
      <c r="V74" s="1022">
        <v>224</v>
      </c>
      <c r="W74" s="1022"/>
      <c r="X74" s="1022"/>
      <c r="Y74" s="1022"/>
      <c r="Z74" s="1022"/>
      <c r="AA74" s="1022">
        <v>8</v>
      </c>
      <c r="AB74" s="1022"/>
      <c r="AC74" s="1022"/>
      <c r="AD74" s="1022"/>
      <c r="AE74" s="1022"/>
      <c r="AF74" s="1022">
        <v>8</v>
      </c>
      <c r="AG74" s="1022"/>
      <c r="AH74" s="1022"/>
      <c r="AI74" s="1022"/>
      <c r="AJ74" s="1022"/>
      <c r="AK74" s="1022">
        <v>11</v>
      </c>
      <c r="AL74" s="1022"/>
      <c r="AM74" s="1022"/>
      <c r="AN74" s="1022"/>
      <c r="AO74" s="1022"/>
      <c r="AP74" s="1032" t="s">
        <v>587</v>
      </c>
      <c r="AQ74" s="1030"/>
      <c r="AR74" s="1030"/>
      <c r="AS74" s="1030"/>
      <c r="AT74" s="1031"/>
      <c r="AU74" s="1032" t="s">
        <v>587</v>
      </c>
      <c r="AV74" s="1030"/>
      <c r="AW74" s="1030"/>
      <c r="AX74" s="1030"/>
      <c r="AY74" s="1031"/>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2">
      <c r="A75" s="261">
        <v>8</v>
      </c>
      <c r="B75" s="1025" t="s">
        <v>597</v>
      </c>
      <c r="C75" s="1026"/>
      <c r="D75" s="1026"/>
      <c r="E75" s="1026"/>
      <c r="F75" s="1026"/>
      <c r="G75" s="1026"/>
      <c r="H75" s="1026"/>
      <c r="I75" s="1026"/>
      <c r="J75" s="1026"/>
      <c r="K75" s="1026"/>
      <c r="L75" s="1026"/>
      <c r="M75" s="1026"/>
      <c r="N75" s="1026"/>
      <c r="O75" s="1026"/>
      <c r="P75" s="1027"/>
      <c r="Q75" s="1029">
        <v>236853</v>
      </c>
      <c r="R75" s="1030"/>
      <c r="S75" s="1030"/>
      <c r="T75" s="1030"/>
      <c r="U75" s="1031"/>
      <c r="V75" s="1032">
        <v>228094</v>
      </c>
      <c r="W75" s="1030"/>
      <c r="X75" s="1030"/>
      <c r="Y75" s="1030"/>
      <c r="Z75" s="1031"/>
      <c r="AA75" s="1032">
        <v>8759</v>
      </c>
      <c r="AB75" s="1030"/>
      <c r="AC75" s="1030"/>
      <c r="AD75" s="1030"/>
      <c r="AE75" s="1031"/>
      <c r="AF75" s="1032">
        <v>8759</v>
      </c>
      <c r="AG75" s="1030"/>
      <c r="AH75" s="1030"/>
      <c r="AI75" s="1030"/>
      <c r="AJ75" s="1031"/>
      <c r="AK75" s="1032">
        <v>969</v>
      </c>
      <c r="AL75" s="1030"/>
      <c r="AM75" s="1030"/>
      <c r="AN75" s="1030"/>
      <c r="AO75" s="1031"/>
      <c r="AP75" s="1032" t="s">
        <v>587</v>
      </c>
      <c r="AQ75" s="1030"/>
      <c r="AR75" s="1030"/>
      <c r="AS75" s="1030"/>
      <c r="AT75" s="1031"/>
      <c r="AU75" s="1032" t="s">
        <v>587</v>
      </c>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2">
      <c r="A76" s="261">
        <v>9</v>
      </c>
      <c r="B76" s="1025"/>
      <c r="C76" s="1026"/>
      <c r="D76" s="1026"/>
      <c r="E76" s="1026"/>
      <c r="F76" s="1026"/>
      <c r="G76" s="1026"/>
      <c r="H76" s="1026"/>
      <c r="I76" s="1026"/>
      <c r="J76" s="1026"/>
      <c r="K76" s="1026"/>
      <c r="L76" s="1026"/>
      <c r="M76" s="1026"/>
      <c r="N76" s="1026"/>
      <c r="O76" s="1026"/>
      <c r="P76" s="1027"/>
      <c r="Q76" s="1029"/>
      <c r="R76" s="1030"/>
      <c r="S76" s="1030"/>
      <c r="T76" s="1030"/>
      <c r="U76" s="1031"/>
      <c r="V76" s="1032"/>
      <c r="W76" s="1030"/>
      <c r="X76" s="1030"/>
      <c r="Y76" s="1030"/>
      <c r="Z76" s="1031"/>
      <c r="AA76" s="1032"/>
      <c r="AB76" s="1030"/>
      <c r="AC76" s="1030"/>
      <c r="AD76" s="1030"/>
      <c r="AE76" s="1031"/>
      <c r="AF76" s="1032"/>
      <c r="AG76" s="1030"/>
      <c r="AH76" s="1030"/>
      <c r="AI76" s="1030"/>
      <c r="AJ76" s="1031"/>
      <c r="AK76" s="1032"/>
      <c r="AL76" s="1030"/>
      <c r="AM76" s="1030"/>
      <c r="AN76" s="1030"/>
      <c r="AO76" s="1031"/>
      <c r="AP76" s="1032"/>
      <c r="AQ76" s="1030"/>
      <c r="AR76" s="1030"/>
      <c r="AS76" s="1030"/>
      <c r="AT76" s="1031"/>
      <c r="AU76" s="1032"/>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2">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2">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2">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2">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2">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2">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2">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2">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2">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2">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2">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5">
      <c r="A88" s="264" t="s">
        <v>388</v>
      </c>
      <c r="B88" s="995" t="s">
        <v>421</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10675</v>
      </c>
      <c r="AG88" s="1010"/>
      <c r="AH88" s="1010"/>
      <c r="AI88" s="1010"/>
      <c r="AJ88" s="1010"/>
      <c r="AK88" s="1014"/>
      <c r="AL88" s="1014"/>
      <c r="AM88" s="1014"/>
      <c r="AN88" s="1014"/>
      <c r="AO88" s="1014"/>
      <c r="AP88" s="1010" t="s">
        <v>587</v>
      </c>
      <c r="AQ88" s="1010"/>
      <c r="AR88" s="1010"/>
      <c r="AS88" s="1010"/>
      <c r="AT88" s="1010"/>
      <c r="AU88" s="1010" t="s">
        <v>587</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995" t="s">
        <v>422</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t="s">
        <v>587</v>
      </c>
      <c r="CS102" s="1002"/>
      <c r="CT102" s="1002"/>
      <c r="CU102" s="1002"/>
      <c r="CV102" s="1003"/>
      <c r="CW102" s="1001" t="s">
        <v>587</v>
      </c>
      <c r="CX102" s="1002"/>
      <c r="CY102" s="1002"/>
      <c r="CZ102" s="1002"/>
      <c r="DA102" s="1003"/>
      <c r="DB102" s="1001">
        <v>72</v>
      </c>
      <c r="DC102" s="1002"/>
      <c r="DD102" s="1002"/>
      <c r="DE102" s="1002"/>
      <c r="DF102" s="1003"/>
      <c r="DG102" s="1001" t="s">
        <v>587</v>
      </c>
      <c r="DH102" s="1002"/>
      <c r="DI102" s="1002"/>
      <c r="DJ102" s="1002"/>
      <c r="DK102" s="1003"/>
      <c r="DL102" s="1001">
        <v>36</v>
      </c>
      <c r="DM102" s="1002"/>
      <c r="DN102" s="1002"/>
      <c r="DO102" s="1002"/>
      <c r="DP102" s="1003"/>
      <c r="DQ102" s="1001" t="s">
        <v>587</v>
      </c>
      <c r="DR102" s="1002"/>
      <c r="DS102" s="1002"/>
      <c r="DT102" s="1002"/>
      <c r="DU102" s="1003"/>
      <c r="DV102" s="984"/>
      <c r="DW102" s="985"/>
      <c r="DX102" s="985"/>
      <c r="DY102" s="985"/>
      <c r="DZ102" s="986"/>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423</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424</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425</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426</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989" t="s">
        <v>427</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428</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2">
      <c r="A109" s="944" t="s">
        <v>429</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430</v>
      </c>
      <c r="AB109" s="945"/>
      <c r="AC109" s="945"/>
      <c r="AD109" s="945"/>
      <c r="AE109" s="946"/>
      <c r="AF109" s="947" t="s">
        <v>307</v>
      </c>
      <c r="AG109" s="945"/>
      <c r="AH109" s="945"/>
      <c r="AI109" s="945"/>
      <c r="AJ109" s="946"/>
      <c r="AK109" s="947" t="s">
        <v>306</v>
      </c>
      <c r="AL109" s="945"/>
      <c r="AM109" s="945"/>
      <c r="AN109" s="945"/>
      <c r="AO109" s="946"/>
      <c r="AP109" s="947" t="s">
        <v>431</v>
      </c>
      <c r="AQ109" s="945"/>
      <c r="AR109" s="945"/>
      <c r="AS109" s="945"/>
      <c r="AT109" s="976"/>
      <c r="AU109" s="944" t="s">
        <v>429</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430</v>
      </c>
      <c r="BR109" s="945"/>
      <c r="BS109" s="945"/>
      <c r="BT109" s="945"/>
      <c r="BU109" s="946"/>
      <c r="BV109" s="947" t="s">
        <v>307</v>
      </c>
      <c r="BW109" s="945"/>
      <c r="BX109" s="945"/>
      <c r="BY109" s="945"/>
      <c r="BZ109" s="946"/>
      <c r="CA109" s="947" t="s">
        <v>306</v>
      </c>
      <c r="CB109" s="945"/>
      <c r="CC109" s="945"/>
      <c r="CD109" s="945"/>
      <c r="CE109" s="946"/>
      <c r="CF109" s="983" t="s">
        <v>431</v>
      </c>
      <c r="CG109" s="983"/>
      <c r="CH109" s="983"/>
      <c r="CI109" s="983"/>
      <c r="CJ109" s="983"/>
      <c r="CK109" s="947" t="s">
        <v>432</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430</v>
      </c>
      <c r="DH109" s="945"/>
      <c r="DI109" s="945"/>
      <c r="DJ109" s="945"/>
      <c r="DK109" s="946"/>
      <c r="DL109" s="947" t="s">
        <v>307</v>
      </c>
      <c r="DM109" s="945"/>
      <c r="DN109" s="945"/>
      <c r="DO109" s="945"/>
      <c r="DP109" s="946"/>
      <c r="DQ109" s="947" t="s">
        <v>306</v>
      </c>
      <c r="DR109" s="945"/>
      <c r="DS109" s="945"/>
      <c r="DT109" s="945"/>
      <c r="DU109" s="946"/>
      <c r="DV109" s="947" t="s">
        <v>431</v>
      </c>
      <c r="DW109" s="945"/>
      <c r="DX109" s="945"/>
      <c r="DY109" s="945"/>
      <c r="DZ109" s="976"/>
    </row>
    <row r="110" spans="1:131" s="246" customFormat="1" ht="26.25" customHeight="1" x14ac:dyDescent="0.2">
      <c r="A110" s="847" t="s">
        <v>433</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504370</v>
      </c>
      <c r="AB110" s="938"/>
      <c r="AC110" s="938"/>
      <c r="AD110" s="938"/>
      <c r="AE110" s="939"/>
      <c r="AF110" s="940">
        <v>518642</v>
      </c>
      <c r="AG110" s="938"/>
      <c r="AH110" s="938"/>
      <c r="AI110" s="938"/>
      <c r="AJ110" s="939"/>
      <c r="AK110" s="940">
        <v>492662</v>
      </c>
      <c r="AL110" s="938"/>
      <c r="AM110" s="938"/>
      <c r="AN110" s="938"/>
      <c r="AO110" s="939"/>
      <c r="AP110" s="941">
        <v>16.899999999999999</v>
      </c>
      <c r="AQ110" s="942"/>
      <c r="AR110" s="942"/>
      <c r="AS110" s="942"/>
      <c r="AT110" s="943"/>
      <c r="AU110" s="977" t="s">
        <v>73</v>
      </c>
      <c r="AV110" s="978"/>
      <c r="AW110" s="978"/>
      <c r="AX110" s="978"/>
      <c r="AY110" s="978"/>
      <c r="AZ110" s="903" t="s">
        <v>434</v>
      </c>
      <c r="BA110" s="848"/>
      <c r="BB110" s="848"/>
      <c r="BC110" s="848"/>
      <c r="BD110" s="848"/>
      <c r="BE110" s="848"/>
      <c r="BF110" s="848"/>
      <c r="BG110" s="848"/>
      <c r="BH110" s="848"/>
      <c r="BI110" s="848"/>
      <c r="BJ110" s="848"/>
      <c r="BK110" s="848"/>
      <c r="BL110" s="848"/>
      <c r="BM110" s="848"/>
      <c r="BN110" s="848"/>
      <c r="BO110" s="848"/>
      <c r="BP110" s="849"/>
      <c r="BQ110" s="904">
        <v>4875796</v>
      </c>
      <c r="BR110" s="885"/>
      <c r="BS110" s="885"/>
      <c r="BT110" s="885"/>
      <c r="BU110" s="885"/>
      <c r="BV110" s="885">
        <v>4435338</v>
      </c>
      <c r="BW110" s="885"/>
      <c r="BX110" s="885"/>
      <c r="BY110" s="885"/>
      <c r="BZ110" s="885"/>
      <c r="CA110" s="885">
        <v>4261640</v>
      </c>
      <c r="CB110" s="885"/>
      <c r="CC110" s="885"/>
      <c r="CD110" s="885"/>
      <c r="CE110" s="885"/>
      <c r="CF110" s="909">
        <v>146.1</v>
      </c>
      <c r="CG110" s="910"/>
      <c r="CH110" s="910"/>
      <c r="CI110" s="910"/>
      <c r="CJ110" s="910"/>
      <c r="CK110" s="973" t="s">
        <v>435</v>
      </c>
      <c r="CL110" s="859"/>
      <c r="CM110" s="934" t="s">
        <v>436</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437</v>
      </c>
      <c r="DH110" s="885"/>
      <c r="DI110" s="885"/>
      <c r="DJ110" s="885"/>
      <c r="DK110" s="885"/>
      <c r="DL110" s="885" t="s">
        <v>438</v>
      </c>
      <c r="DM110" s="885"/>
      <c r="DN110" s="885"/>
      <c r="DO110" s="885"/>
      <c r="DP110" s="885"/>
      <c r="DQ110" s="885" t="s">
        <v>438</v>
      </c>
      <c r="DR110" s="885"/>
      <c r="DS110" s="885"/>
      <c r="DT110" s="885"/>
      <c r="DU110" s="885"/>
      <c r="DV110" s="886" t="s">
        <v>438</v>
      </c>
      <c r="DW110" s="886"/>
      <c r="DX110" s="886"/>
      <c r="DY110" s="886"/>
      <c r="DZ110" s="887"/>
    </row>
    <row r="111" spans="1:131" s="246" customFormat="1" ht="26.25" customHeight="1" x14ac:dyDescent="0.2">
      <c r="A111" s="814" t="s">
        <v>439</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440</v>
      </c>
      <c r="AB111" s="966"/>
      <c r="AC111" s="966"/>
      <c r="AD111" s="966"/>
      <c r="AE111" s="967"/>
      <c r="AF111" s="968" t="s">
        <v>412</v>
      </c>
      <c r="AG111" s="966"/>
      <c r="AH111" s="966"/>
      <c r="AI111" s="966"/>
      <c r="AJ111" s="967"/>
      <c r="AK111" s="968" t="s">
        <v>390</v>
      </c>
      <c r="AL111" s="966"/>
      <c r="AM111" s="966"/>
      <c r="AN111" s="966"/>
      <c r="AO111" s="967"/>
      <c r="AP111" s="969" t="s">
        <v>441</v>
      </c>
      <c r="AQ111" s="970"/>
      <c r="AR111" s="970"/>
      <c r="AS111" s="970"/>
      <c r="AT111" s="971"/>
      <c r="AU111" s="979"/>
      <c r="AV111" s="980"/>
      <c r="AW111" s="980"/>
      <c r="AX111" s="980"/>
      <c r="AY111" s="980"/>
      <c r="AZ111" s="855" t="s">
        <v>442</v>
      </c>
      <c r="BA111" s="790"/>
      <c r="BB111" s="790"/>
      <c r="BC111" s="790"/>
      <c r="BD111" s="790"/>
      <c r="BE111" s="790"/>
      <c r="BF111" s="790"/>
      <c r="BG111" s="790"/>
      <c r="BH111" s="790"/>
      <c r="BI111" s="790"/>
      <c r="BJ111" s="790"/>
      <c r="BK111" s="790"/>
      <c r="BL111" s="790"/>
      <c r="BM111" s="790"/>
      <c r="BN111" s="790"/>
      <c r="BO111" s="790"/>
      <c r="BP111" s="791"/>
      <c r="BQ111" s="856" t="s">
        <v>443</v>
      </c>
      <c r="BR111" s="857"/>
      <c r="BS111" s="857"/>
      <c r="BT111" s="857"/>
      <c r="BU111" s="857"/>
      <c r="BV111" s="857" t="s">
        <v>443</v>
      </c>
      <c r="BW111" s="857"/>
      <c r="BX111" s="857"/>
      <c r="BY111" s="857"/>
      <c r="BZ111" s="857"/>
      <c r="CA111" s="857" t="s">
        <v>412</v>
      </c>
      <c r="CB111" s="857"/>
      <c r="CC111" s="857"/>
      <c r="CD111" s="857"/>
      <c r="CE111" s="857"/>
      <c r="CF111" s="918" t="s">
        <v>437</v>
      </c>
      <c r="CG111" s="919"/>
      <c r="CH111" s="919"/>
      <c r="CI111" s="919"/>
      <c r="CJ111" s="919"/>
      <c r="CK111" s="974"/>
      <c r="CL111" s="861"/>
      <c r="CM111" s="864" t="s">
        <v>444</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412</v>
      </c>
      <c r="DH111" s="857"/>
      <c r="DI111" s="857"/>
      <c r="DJ111" s="857"/>
      <c r="DK111" s="857"/>
      <c r="DL111" s="857" t="s">
        <v>440</v>
      </c>
      <c r="DM111" s="857"/>
      <c r="DN111" s="857"/>
      <c r="DO111" s="857"/>
      <c r="DP111" s="857"/>
      <c r="DQ111" s="857" t="s">
        <v>441</v>
      </c>
      <c r="DR111" s="857"/>
      <c r="DS111" s="857"/>
      <c r="DT111" s="857"/>
      <c r="DU111" s="857"/>
      <c r="DV111" s="834" t="s">
        <v>441</v>
      </c>
      <c r="DW111" s="834"/>
      <c r="DX111" s="834"/>
      <c r="DY111" s="834"/>
      <c r="DZ111" s="835"/>
    </row>
    <row r="112" spans="1:131" s="246" customFormat="1" ht="26.25" customHeight="1" x14ac:dyDescent="0.2">
      <c r="A112" s="959" t="s">
        <v>445</v>
      </c>
      <c r="B112" s="960"/>
      <c r="C112" s="790" t="s">
        <v>446</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440</v>
      </c>
      <c r="AB112" s="820"/>
      <c r="AC112" s="820"/>
      <c r="AD112" s="820"/>
      <c r="AE112" s="821"/>
      <c r="AF112" s="822" t="s">
        <v>437</v>
      </c>
      <c r="AG112" s="820"/>
      <c r="AH112" s="820"/>
      <c r="AI112" s="820"/>
      <c r="AJ112" s="821"/>
      <c r="AK112" s="822" t="s">
        <v>440</v>
      </c>
      <c r="AL112" s="820"/>
      <c r="AM112" s="820"/>
      <c r="AN112" s="820"/>
      <c r="AO112" s="821"/>
      <c r="AP112" s="867" t="s">
        <v>437</v>
      </c>
      <c r="AQ112" s="868"/>
      <c r="AR112" s="868"/>
      <c r="AS112" s="868"/>
      <c r="AT112" s="869"/>
      <c r="AU112" s="979"/>
      <c r="AV112" s="980"/>
      <c r="AW112" s="980"/>
      <c r="AX112" s="980"/>
      <c r="AY112" s="980"/>
      <c r="AZ112" s="855" t="s">
        <v>447</v>
      </c>
      <c r="BA112" s="790"/>
      <c r="BB112" s="790"/>
      <c r="BC112" s="790"/>
      <c r="BD112" s="790"/>
      <c r="BE112" s="790"/>
      <c r="BF112" s="790"/>
      <c r="BG112" s="790"/>
      <c r="BH112" s="790"/>
      <c r="BI112" s="790"/>
      <c r="BJ112" s="790"/>
      <c r="BK112" s="790"/>
      <c r="BL112" s="790"/>
      <c r="BM112" s="790"/>
      <c r="BN112" s="790"/>
      <c r="BO112" s="790"/>
      <c r="BP112" s="791"/>
      <c r="BQ112" s="856">
        <v>3536413</v>
      </c>
      <c r="BR112" s="857"/>
      <c r="BS112" s="857"/>
      <c r="BT112" s="857"/>
      <c r="BU112" s="857"/>
      <c r="BV112" s="857">
        <v>3285489</v>
      </c>
      <c r="BW112" s="857"/>
      <c r="BX112" s="857"/>
      <c r="BY112" s="857"/>
      <c r="BZ112" s="857"/>
      <c r="CA112" s="857">
        <v>3171244</v>
      </c>
      <c r="CB112" s="857"/>
      <c r="CC112" s="857"/>
      <c r="CD112" s="857"/>
      <c r="CE112" s="857"/>
      <c r="CF112" s="918">
        <v>108.7</v>
      </c>
      <c r="CG112" s="919"/>
      <c r="CH112" s="919"/>
      <c r="CI112" s="919"/>
      <c r="CJ112" s="919"/>
      <c r="CK112" s="974"/>
      <c r="CL112" s="861"/>
      <c r="CM112" s="864" t="s">
        <v>448</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440</v>
      </c>
      <c r="DH112" s="857"/>
      <c r="DI112" s="857"/>
      <c r="DJ112" s="857"/>
      <c r="DK112" s="857"/>
      <c r="DL112" s="857" t="s">
        <v>412</v>
      </c>
      <c r="DM112" s="857"/>
      <c r="DN112" s="857"/>
      <c r="DO112" s="857"/>
      <c r="DP112" s="857"/>
      <c r="DQ112" s="857" t="s">
        <v>437</v>
      </c>
      <c r="DR112" s="857"/>
      <c r="DS112" s="857"/>
      <c r="DT112" s="857"/>
      <c r="DU112" s="857"/>
      <c r="DV112" s="834" t="s">
        <v>412</v>
      </c>
      <c r="DW112" s="834"/>
      <c r="DX112" s="834"/>
      <c r="DY112" s="834"/>
      <c r="DZ112" s="835"/>
    </row>
    <row r="113" spans="1:130" s="246" customFormat="1" ht="26.25" customHeight="1" x14ac:dyDescent="0.2">
      <c r="A113" s="961"/>
      <c r="B113" s="962"/>
      <c r="C113" s="790" t="s">
        <v>449</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281374</v>
      </c>
      <c r="AB113" s="966"/>
      <c r="AC113" s="966"/>
      <c r="AD113" s="966"/>
      <c r="AE113" s="967"/>
      <c r="AF113" s="968">
        <v>271570</v>
      </c>
      <c r="AG113" s="966"/>
      <c r="AH113" s="966"/>
      <c r="AI113" s="966"/>
      <c r="AJ113" s="967"/>
      <c r="AK113" s="968">
        <v>289117</v>
      </c>
      <c r="AL113" s="966"/>
      <c r="AM113" s="966"/>
      <c r="AN113" s="966"/>
      <c r="AO113" s="967"/>
      <c r="AP113" s="969">
        <v>9.9</v>
      </c>
      <c r="AQ113" s="970"/>
      <c r="AR113" s="970"/>
      <c r="AS113" s="970"/>
      <c r="AT113" s="971"/>
      <c r="AU113" s="979"/>
      <c r="AV113" s="980"/>
      <c r="AW113" s="980"/>
      <c r="AX113" s="980"/>
      <c r="AY113" s="980"/>
      <c r="AZ113" s="855" t="s">
        <v>450</v>
      </c>
      <c r="BA113" s="790"/>
      <c r="BB113" s="790"/>
      <c r="BC113" s="790"/>
      <c r="BD113" s="790"/>
      <c r="BE113" s="790"/>
      <c r="BF113" s="790"/>
      <c r="BG113" s="790"/>
      <c r="BH113" s="790"/>
      <c r="BI113" s="790"/>
      <c r="BJ113" s="790"/>
      <c r="BK113" s="790"/>
      <c r="BL113" s="790"/>
      <c r="BM113" s="790"/>
      <c r="BN113" s="790"/>
      <c r="BO113" s="790"/>
      <c r="BP113" s="791"/>
      <c r="BQ113" s="856" t="s">
        <v>412</v>
      </c>
      <c r="BR113" s="857"/>
      <c r="BS113" s="857"/>
      <c r="BT113" s="857"/>
      <c r="BU113" s="857"/>
      <c r="BV113" s="857" t="s">
        <v>412</v>
      </c>
      <c r="BW113" s="857"/>
      <c r="BX113" s="857"/>
      <c r="BY113" s="857"/>
      <c r="BZ113" s="857"/>
      <c r="CA113" s="857" t="s">
        <v>437</v>
      </c>
      <c r="CB113" s="857"/>
      <c r="CC113" s="857"/>
      <c r="CD113" s="857"/>
      <c r="CE113" s="857"/>
      <c r="CF113" s="918" t="s">
        <v>440</v>
      </c>
      <c r="CG113" s="919"/>
      <c r="CH113" s="919"/>
      <c r="CI113" s="919"/>
      <c r="CJ113" s="919"/>
      <c r="CK113" s="974"/>
      <c r="CL113" s="861"/>
      <c r="CM113" s="864" t="s">
        <v>451</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437</v>
      </c>
      <c r="DH113" s="820"/>
      <c r="DI113" s="820"/>
      <c r="DJ113" s="820"/>
      <c r="DK113" s="821"/>
      <c r="DL113" s="822" t="s">
        <v>412</v>
      </c>
      <c r="DM113" s="820"/>
      <c r="DN113" s="820"/>
      <c r="DO113" s="820"/>
      <c r="DP113" s="821"/>
      <c r="DQ113" s="822" t="s">
        <v>441</v>
      </c>
      <c r="DR113" s="820"/>
      <c r="DS113" s="820"/>
      <c r="DT113" s="820"/>
      <c r="DU113" s="821"/>
      <c r="DV113" s="867" t="s">
        <v>441</v>
      </c>
      <c r="DW113" s="868"/>
      <c r="DX113" s="868"/>
      <c r="DY113" s="868"/>
      <c r="DZ113" s="869"/>
    </row>
    <row r="114" spans="1:130" s="246" customFormat="1" ht="26.25" customHeight="1" x14ac:dyDescent="0.2">
      <c r="A114" s="961"/>
      <c r="B114" s="962"/>
      <c r="C114" s="790" t="s">
        <v>452</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t="s">
        <v>412</v>
      </c>
      <c r="AB114" s="820"/>
      <c r="AC114" s="820"/>
      <c r="AD114" s="820"/>
      <c r="AE114" s="821"/>
      <c r="AF114" s="822" t="s">
        <v>390</v>
      </c>
      <c r="AG114" s="820"/>
      <c r="AH114" s="820"/>
      <c r="AI114" s="820"/>
      <c r="AJ114" s="821"/>
      <c r="AK114" s="822" t="s">
        <v>440</v>
      </c>
      <c r="AL114" s="820"/>
      <c r="AM114" s="820"/>
      <c r="AN114" s="820"/>
      <c r="AO114" s="821"/>
      <c r="AP114" s="867" t="s">
        <v>412</v>
      </c>
      <c r="AQ114" s="868"/>
      <c r="AR114" s="868"/>
      <c r="AS114" s="868"/>
      <c r="AT114" s="869"/>
      <c r="AU114" s="979"/>
      <c r="AV114" s="980"/>
      <c r="AW114" s="980"/>
      <c r="AX114" s="980"/>
      <c r="AY114" s="980"/>
      <c r="AZ114" s="855" t="s">
        <v>453</v>
      </c>
      <c r="BA114" s="790"/>
      <c r="BB114" s="790"/>
      <c r="BC114" s="790"/>
      <c r="BD114" s="790"/>
      <c r="BE114" s="790"/>
      <c r="BF114" s="790"/>
      <c r="BG114" s="790"/>
      <c r="BH114" s="790"/>
      <c r="BI114" s="790"/>
      <c r="BJ114" s="790"/>
      <c r="BK114" s="790"/>
      <c r="BL114" s="790"/>
      <c r="BM114" s="790"/>
      <c r="BN114" s="790"/>
      <c r="BO114" s="790"/>
      <c r="BP114" s="791"/>
      <c r="BQ114" s="856">
        <v>726544</v>
      </c>
      <c r="BR114" s="857"/>
      <c r="BS114" s="857"/>
      <c r="BT114" s="857"/>
      <c r="BU114" s="857"/>
      <c r="BV114" s="857">
        <v>690048</v>
      </c>
      <c r="BW114" s="857"/>
      <c r="BX114" s="857"/>
      <c r="BY114" s="857"/>
      <c r="BZ114" s="857"/>
      <c r="CA114" s="857">
        <v>696483</v>
      </c>
      <c r="CB114" s="857"/>
      <c r="CC114" s="857"/>
      <c r="CD114" s="857"/>
      <c r="CE114" s="857"/>
      <c r="CF114" s="918">
        <v>23.9</v>
      </c>
      <c r="CG114" s="919"/>
      <c r="CH114" s="919"/>
      <c r="CI114" s="919"/>
      <c r="CJ114" s="919"/>
      <c r="CK114" s="974"/>
      <c r="CL114" s="861"/>
      <c r="CM114" s="864" t="s">
        <v>454</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412</v>
      </c>
      <c r="DH114" s="820"/>
      <c r="DI114" s="820"/>
      <c r="DJ114" s="820"/>
      <c r="DK114" s="821"/>
      <c r="DL114" s="822" t="s">
        <v>440</v>
      </c>
      <c r="DM114" s="820"/>
      <c r="DN114" s="820"/>
      <c r="DO114" s="820"/>
      <c r="DP114" s="821"/>
      <c r="DQ114" s="822" t="s">
        <v>441</v>
      </c>
      <c r="DR114" s="820"/>
      <c r="DS114" s="820"/>
      <c r="DT114" s="820"/>
      <c r="DU114" s="821"/>
      <c r="DV114" s="867" t="s">
        <v>441</v>
      </c>
      <c r="DW114" s="868"/>
      <c r="DX114" s="868"/>
      <c r="DY114" s="868"/>
      <c r="DZ114" s="869"/>
    </row>
    <row r="115" spans="1:130" s="246" customFormat="1" ht="26.25" customHeight="1" x14ac:dyDescent="0.2">
      <c r="A115" s="961"/>
      <c r="B115" s="962"/>
      <c r="C115" s="790" t="s">
        <v>455</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t="s">
        <v>440</v>
      </c>
      <c r="AB115" s="966"/>
      <c r="AC115" s="966"/>
      <c r="AD115" s="966"/>
      <c r="AE115" s="967"/>
      <c r="AF115" s="968" t="s">
        <v>412</v>
      </c>
      <c r="AG115" s="966"/>
      <c r="AH115" s="966"/>
      <c r="AI115" s="966"/>
      <c r="AJ115" s="967"/>
      <c r="AK115" s="968" t="s">
        <v>443</v>
      </c>
      <c r="AL115" s="966"/>
      <c r="AM115" s="966"/>
      <c r="AN115" s="966"/>
      <c r="AO115" s="967"/>
      <c r="AP115" s="969" t="s">
        <v>437</v>
      </c>
      <c r="AQ115" s="970"/>
      <c r="AR115" s="970"/>
      <c r="AS115" s="970"/>
      <c r="AT115" s="971"/>
      <c r="AU115" s="979"/>
      <c r="AV115" s="980"/>
      <c r="AW115" s="980"/>
      <c r="AX115" s="980"/>
      <c r="AY115" s="980"/>
      <c r="AZ115" s="855" t="s">
        <v>456</v>
      </c>
      <c r="BA115" s="790"/>
      <c r="BB115" s="790"/>
      <c r="BC115" s="790"/>
      <c r="BD115" s="790"/>
      <c r="BE115" s="790"/>
      <c r="BF115" s="790"/>
      <c r="BG115" s="790"/>
      <c r="BH115" s="790"/>
      <c r="BI115" s="790"/>
      <c r="BJ115" s="790"/>
      <c r="BK115" s="790"/>
      <c r="BL115" s="790"/>
      <c r="BM115" s="790"/>
      <c r="BN115" s="790"/>
      <c r="BO115" s="790"/>
      <c r="BP115" s="791"/>
      <c r="BQ115" s="856">
        <v>4437</v>
      </c>
      <c r="BR115" s="857"/>
      <c r="BS115" s="857"/>
      <c r="BT115" s="857"/>
      <c r="BU115" s="857"/>
      <c r="BV115" s="857">
        <v>3997</v>
      </c>
      <c r="BW115" s="857"/>
      <c r="BX115" s="857"/>
      <c r="BY115" s="857"/>
      <c r="BZ115" s="857"/>
      <c r="CA115" s="857">
        <v>3567</v>
      </c>
      <c r="CB115" s="857"/>
      <c r="CC115" s="857"/>
      <c r="CD115" s="857"/>
      <c r="CE115" s="857"/>
      <c r="CF115" s="918">
        <v>0.1</v>
      </c>
      <c r="CG115" s="919"/>
      <c r="CH115" s="919"/>
      <c r="CI115" s="919"/>
      <c r="CJ115" s="919"/>
      <c r="CK115" s="974"/>
      <c r="CL115" s="861"/>
      <c r="CM115" s="855" t="s">
        <v>457</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440</v>
      </c>
      <c r="DH115" s="820"/>
      <c r="DI115" s="820"/>
      <c r="DJ115" s="820"/>
      <c r="DK115" s="821"/>
      <c r="DL115" s="822" t="s">
        <v>412</v>
      </c>
      <c r="DM115" s="820"/>
      <c r="DN115" s="820"/>
      <c r="DO115" s="820"/>
      <c r="DP115" s="821"/>
      <c r="DQ115" s="822" t="s">
        <v>440</v>
      </c>
      <c r="DR115" s="820"/>
      <c r="DS115" s="820"/>
      <c r="DT115" s="820"/>
      <c r="DU115" s="821"/>
      <c r="DV115" s="867" t="s">
        <v>440</v>
      </c>
      <c r="DW115" s="868"/>
      <c r="DX115" s="868"/>
      <c r="DY115" s="868"/>
      <c r="DZ115" s="869"/>
    </row>
    <row r="116" spans="1:130" s="246" customFormat="1" ht="26.25" customHeight="1" x14ac:dyDescent="0.2">
      <c r="A116" s="963"/>
      <c r="B116" s="964"/>
      <c r="C116" s="923" t="s">
        <v>458</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v>6</v>
      </c>
      <c r="AB116" s="820"/>
      <c r="AC116" s="820"/>
      <c r="AD116" s="820"/>
      <c r="AE116" s="821"/>
      <c r="AF116" s="822" t="s">
        <v>441</v>
      </c>
      <c r="AG116" s="820"/>
      <c r="AH116" s="820"/>
      <c r="AI116" s="820"/>
      <c r="AJ116" s="821"/>
      <c r="AK116" s="822" t="s">
        <v>443</v>
      </c>
      <c r="AL116" s="820"/>
      <c r="AM116" s="820"/>
      <c r="AN116" s="820"/>
      <c r="AO116" s="821"/>
      <c r="AP116" s="867" t="s">
        <v>437</v>
      </c>
      <c r="AQ116" s="868"/>
      <c r="AR116" s="868"/>
      <c r="AS116" s="868"/>
      <c r="AT116" s="869"/>
      <c r="AU116" s="979"/>
      <c r="AV116" s="980"/>
      <c r="AW116" s="980"/>
      <c r="AX116" s="980"/>
      <c r="AY116" s="980"/>
      <c r="AZ116" s="906" t="s">
        <v>459</v>
      </c>
      <c r="BA116" s="907"/>
      <c r="BB116" s="907"/>
      <c r="BC116" s="907"/>
      <c r="BD116" s="907"/>
      <c r="BE116" s="907"/>
      <c r="BF116" s="907"/>
      <c r="BG116" s="907"/>
      <c r="BH116" s="907"/>
      <c r="BI116" s="907"/>
      <c r="BJ116" s="907"/>
      <c r="BK116" s="907"/>
      <c r="BL116" s="907"/>
      <c r="BM116" s="907"/>
      <c r="BN116" s="907"/>
      <c r="BO116" s="907"/>
      <c r="BP116" s="908"/>
      <c r="BQ116" s="856" t="s">
        <v>412</v>
      </c>
      <c r="BR116" s="857"/>
      <c r="BS116" s="857"/>
      <c r="BT116" s="857"/>
      <c r="BU116" s="857"/>
      <c r="BV116" s="857" t="s">
        <v>441</v>
      </c>
      <c r="BW116" s="857"/>
      <c r="BX116" s="857"/>
      <c r="BY116" s="857"/>
      <c r="BZ116" s="857"/>
      <c r="CA116" s="857" t="s">
        <v>412</v>
      </c>
      <c r="CB116" s="857"/>
      <c r="CC116" s="857"/>
      <c r="CD116" s="857"/>
      <c r="CE116" s="857"/>
      <c r="CF116" s="918" t="s">
        <v>441</v>
      </c>
      <c r="CG116" s="919"/>
      <c r="CH116" s="919"/>
      <c r="CI116" s="919"/>
      <c r="CJ116" s="919"/>
      <c r="CK116" s="974"/>
      <c r="CL116" s="861"/>
      <c r="CM116" s="864" t="s">
        <v>460</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441</v>
      </c>
      <c r="DH116" s="820"/>
      <c r="DI116" s="820"/>
      <c r="DJ116" s="820"/>
      <c r="DK116" s="821"/>
      <c r="DL116" s="822" t="s">
        <v>440</v>
      </c>
      <c r="DM116" s="820"/>
      <c r="DN116" s="820"/>
      <c r="DO116" s="820"/>
      <c r="DP116" s="821"/>
      <c r="DQ116" s="822" t="s">
        <v>443</v>
      </c>
      <c r="DR116" s="820"/>
      <c r="DS116" s="820"/>
      <c r="DT116" s="820"/>
      <c r="DU116" s="821"/>
      <c r="DV116" s="867" t="s">
        <v>437</v>
      </c>
      <c r="DW116" s="868"/>
      <c r="DX116" s="868"/>
      <c r="DY116" s="868"/>
      <c r="DZ116" s="869"/>
    </row>
    <row r="117" spans="1:130" s="246" customFormat="1" ht="26.25" customHeight="1" x14ac:dyDescent="0.2">
      <c r="A117" s="944" t="s">
        <v>187</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461</v>
      </c>
      <c r="Z117" s="946"/>
      <c r="AA117" s="951">
        <v>785750</v>
      </c>
      <c r="AB117" s="952"/>
      <c r="AC117" s="952"/>
      <c r="AD117" s="952"/>
      <c r="AE117" s="953"/>
      <c r="AF117" s="954">
        <v>790212</v>
      </c>
      <c r="AG117" s="952"/>
      <c r="AH117" s="952"/>
      <c r="AI117" s="952"/>
      <c r="AJ117" s="953"/>
      <c r="AK117" s="954">
        <v>781779</v>
      </c>
      <c r="AL117" s="952"/>
      <c r="AM117" s="952"/>
      <c r="AN117" s="952"/>
      <c r="AO117" s="953"/>
      <c r="AP117" s="955"/>
      <c r="AQ117" s="956"/>
      <c r="AR117" s="956"/>
      <c r="AS117" s="956"/>
      <c r="AT117" s="957"/>
      <c r="AU117" s="979"/>
      <c r="AV117" s="980"/>
      <c r="AW117" s="980"/>
      <c r="AX117" s="980"/>
      <c r="AY117" s="980"/>
      <c r="AZ117" s="906" t="s">
        <v>462</v>
      </c>
      <c r="BA117" s="907"/>
      <c r="BB117" s="907"/>
      <c r="BC117" s="907"/>
      <c r="BD117" s="907"/>
      <c r="BE117" s="907"/>
      <c r="BF117" s="907"/>
      <c r="BG117" s="907"/>
      <c r="BH117" s="907"/>
      <c r="BI117" s="907"/>
      <c r="BJ117" s="907"/>
      <c r="BK117" s="907"/>
      <c r="BL117" s="907"/>
      <c r="BM117" s="907"/>
      <c r="BN117" s="907"/>
      <c r="BO117" s="907"/>
      <c r="BP117" s="908"/>
      <c r="BQ117" s="856" t="s">
        <v>443</v>
      </c>
      <c r="BR117" s="857"/>
      <c r="BS117" s="857"/>
      <c r="BT117" s="857"/>
      <c r="BU117" s="857"/>
      <c r="BV117" s="857" t="s">
        <v>412</v>
      </c>
      <c r="BW117" s="857"/>
      <c r="BX117" s="857"/>
      <c r="BY117" s="857"/>
      <c r="BZ117" s="857"/>
      <c r="CA117" s="857" t="s">
        <v>412</v>
      </c>
      <c r="CB117" s="857"/>
      <c r="CC117" s="857"/>
      <c r="CD117" s="857"/>
      <c r="CE117" s="857"/>
      <c r="CF117" s="918" t="s">
        <v>443</v>
      </c>
      <c r="CG117" s="919"/>
      <c r="CH117" s="919"/>
      <c r="CI117" s="919"/>
      <c r="CJ117" s="919"/>
      <c r="CK117" s="974"/>
      <c r="CL117" s="861"/>
      <c r="CM117" s="864" t="s">
        <v>463</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443</v>
      </c>
      <c r="DH117" s="820"/>
      <c r="DI117" s="820"/>
      <c r="DJ117" s="820"/>
      <c r="DK117" s="821"/>
      <c r="DL117" s="822" t="s">
        <v>412</v>
      </c>
      <c r="DM117" s="820"/>
      <c r="DN117" s="820"/>
      <c r="DO117" s="820"/>
      <c r="DP117" s="821"/>
      <c r="DQ117" s="822" t="s">
        <v>412</v>
      </c>
      <c r="DR117" s="820"/>
      <c r="DS117" s="820"/>
      <c r="DT117" s="820"/>
      <c r="DU117" s="821"/>
      <c r="DV117" s="867" t="s">
        <v>412</v>
      </c>
      <c r="DW117" s="868"/>
      <c r="DX117" s="868"/>
      <c r="DY117" s="868"/>
      <c r="DZ117" s="869"/>
    </row>
    <row r="118" spans="1:130" s="246" customFormat="1" ht="26.25" customHeight="1" x14ac:dyDescent="0.2">
      <c r="A118" s="944" t="s">
        <v>432</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430</v>
      </c>
      <c r="AB118" s="945"/>
      <c r="AC118" s="945"/>
      <c r="AD118" s="945"/>
      <c r="AE118" s="946"/>
      <c r="AF118" s="947" t="s">
        <v>307</v>
      </c>
      <c r="AG118" s="945"/>
      <c r="AH118" s="945"/>
      <c r="AI118" s="945"/>
      <c r="AJ118" s="946"/>
      <c r="AK118" s="947" t="s">
        <v>306</v>
      </c>
      <c r="AL118" s="945"/>
      <c r="AM118" s="945"/>
      <c r="AN118" s="945"/>
      <c r="AO118" s="946"/>
      <c r="AP118" s="948" t="s">
        <v>431</v>
      </c>
      <c r="AQ118" s="949"/>
      <c r="AR118" s="949"/>
      <c r="AS118" s="949"/>
      <c r="AT118" s="950"/>
      <c r="AU118" s="979"/>
      <c r="AV118" s="980"/>
      <c r="AW118" s="980"/>
      <c r="AX118" s="980"/>
      <c r="AY118" s="980"/>
      <c r="AZ118" s="922" t="s">
        <v>464</v>
      </c>
      <c r="BA118" s="923"/>
      <c r="BB118" s="923"/>
      <c r="BC118" s="923"/>
      <c r="BD118" s="923"/>
      <c r="BE118" s="923"/>
      <c r="BF118" s="923"/>
      <c r="BG118" s="923"/>
      <c r="BH118" s="923"/>
      <c r="BI118" s="923"/>
      <c r="BJ118" s="923"/>
      <c r="BK118" s="923"/>
      <c r="BL118" s="923"/>
      <c r="BM118" s="923"/>
      <c r="BN118" s="923"/>
      <c r="BO118" s="923"/>
      <c r="BP118" s="924"/>
      <c r="BQ118" s="925" t="s">
        <v>412</v>
      </c>
      <c r="BR118" s="888"/>
      <c r="BS118" s="888"/>
      <c r="BT118" s="888"/>
      <c r="BU118" s="888"/>
      <c r="BV118" s="888" t="s">
        <v>412</v>
      </c>
      <c r="BW118" s="888"/>
      <c r="BX118" s="888"/>
      <c r="BY118" s="888"/>
      <c r="BZ118" s="888"/>
      <c r="CA118" s="888" t="s">
        <v>437</v>
      </c>
      <c r="CB118" s="888"/>
      <c r="CC118" s="888"/>
      <c r="CD118" s="888"/>
      <c r="CE118" s="888"/>
      <c r="CF118" s="918" t="s">
        <v>437</v>
      </c>
      <c r="CG118" s="919"/>
      <c r="CH118" s="919"/>
      <c r="CI118" s="919"/>
      <c r="CJ118" s="919"/>
      <c r="CK118" s="974"/>
      <c r="CL118" s="861"/>
      <c r="CM118" s="864" t="s">
        <v>465</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412</v>
      </c>
      <c r="DH118" s="820"/>
      <c r="DI118" s="820"/>
      <c r="DJ118" s="820"/>
      <c r="DK118" s="821"/>
      <c r="DL118" s="822" t="s">
        <v>412</v>
      </c>
      <c r="DM118" s="820"/>
      <c r="DN118" s="820"/>
      <c r="DO118" s="820"/>
      <c r="DP118" s="821"/>
      <c r="DQ118" s="822" t="s">
        <v>437</v>
      </c>
      <c r="DR118" s="820"/>
      <c r="DS118" s="820"/>
      <c r="DT118" s="820"/>
      <c r="DU118" s="821"/>
      <c r="DV118" s="867" t="s">
        <v>390</v>
      </c>
      <c r="DW118" s="868"/>
      <c r="DX118" s="868"/>
      <c r="DY118" s="868"/>
      <c r="DZ118" s="869"/>
    </row>
    <row r="119" spans="1:130" s="246" customFormat="1" ht="26.25" customHeight="1" x14ac:dyDescent="0.2">
      <c r="A119" s="858" t="s">
        <v>435</v>
      </c>
      <c r="B119" s="859"/>
      <c r="C119" s="934" t="s">
        <v>436</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443</v>
      </c>
      <c r="AB119" s="938"/>
      <c r="AC119" s="938"/>
      <c r="AD119" s="938"/>
      <c r="AE119" s="939"/>
      <c r="AF119" s="940" t="s">
        <v>412</v>
      </c>
      <c r="AG119" s="938"/>
      <c r="AH119" s="938"/>
      <c r="AI119" s="938"/>
      <c r="AJ119" s="939"/>
      <c r="AK119" s="940" t="s">
        <v>412</v>
      </c>
      <c r="AL119" s="938"/>
      <c r="AM119" s="938"/>
      <c r="AN119" s="938"/>
      <c r="AO119" s="939"/>
      <c r="AP119" s="941" t="s">
        <v>412</v>
      </c>
      <c r="AQ119" s="942"/>
      <c r="AR119" s="942"/>
      <c r="AS119" s="942"/>
      <c r="AT119" s="943"/>
      <c r="AU119" s="981"/>
      <c r="AV119" s="982"/>
      <c r="AW119" s="982"/>
      <c r="AX119" s="982"/>
      <c r="AY119" s="982"/>
      <c r="AZ119" s="277" t="s">
        <v>187</v>
      </c>
      <c r="BA119" s="277"/>
      <c r="BB119" s="277"/>
      <c r="BC119" s="277"/>
      <c r="BD119" s="277"/>
      <c r="BE119" s="277"/>
      <c r="BF119" s="277"/>
      <c r="BG119" s="277"/>
      <c r="BH119" s="277"/>
      <c r="BI119" s="277"/>
      <c r="BJ119" s="277"/>
      <c r="BK119" s="277"/>
      <c r="BL119" s="277"/>
      <c r="BM119" s="277"/>
      <c r="BN119" s="277"/>
      <c r="BO119" s="920" t="s">
        <v>466</v>
      </c>
      <c r="BP119" s="921"/>
      <c r="BQ119" s="925">
        <v>9143190</v>
      </c>
      <c r="BR119" s="888"/>
      <c r="BS119" s="888"/>
      <c r="BT119" s="888"/>
      <c r="BU119" s="888"/>
      <c r="BV119" s="888">
        <v>8414872</v>
      </c>
      <c r="BW119" s="888"/>
      <c r="BX119" s="888"/>
      <c r="BY119" s="888"/>
      <c r="BZ119" s="888"/>
      <c r="CA119" s="888">
        <v>8132934</v>
      </c>
      <c r="CB119" s="888"/>
      <c r="CC119" s="888"/>
      <c r="CD119" s="888"/>
      <c r="CE119" s="888"/>
      <c r="CF119" s="786"/>
      <c r="CG119" s="787"/>
      <c r="CH119" s="787"/>
      <c r="CI119" s="787"/>
      <c r="CJ119" s="877"/>
      <c r="CK119" s="975"/>
      <c r="CL119" s="863"/>
      <c r="CM119" s="881" t="s">
        <v>467</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443</v>
      </c>
      <c r="DH119" s="803"/>
      <c r="DI119" s="803"/>
      <c r="DJ119" s="803"/>
      <c r="DK119" s="804"/>
      <c r="DL119" s="805" t="s">
        <v>443</v>
      </c>
      <c r="DM119" s="803"/>
      <c r="DN119" s="803"/>
      <c r="DO119" s="803"/>
      <c r="DP119" s="804"/>
      <c r="DQ119" s="805" t="s">
        <v>390</v>
      </c>
      <c r="DR119" s="803"/>
      <c r="DS119" s="803"/>
      <c r="DT119" s="803"/>
      <c r="DU119" s="804"/>
      <c r="DV119" s="891" t="s">
        <v>412</v>
      </c>
      <c r="DW119" s="892"/>
      <c r="DX119" s="892"/>
      <c r="DY119" s="892"/>
      <c r="DZ119" s="893"/>
    </row>
    <row r="120" spans="1:130" s="246" customFormat="1" ht="26.25" customHeight="1" x14ac:dyDescent="0.2">
      <c r="A120" s="860"/>
      <c r="B120" s="861"/>
      <c r="C120" s="864" t="s">
        <v>444</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437</v>
      </c>
      <c r="AB120" s="820"/>
      <c r="AC120" s="820"/>
      <c r="AD120" s="820"/>
      <c r="AE120" s="821"/>
      <c r="AF120" s="822" t="s">
        <v>390</v>
      </c>
      <c r="AG120" s="820"/>
      <c r="AH120" s="820"/>
      <c r="AI120" s="820"/>
      <c r="AJ120" s="821"/>
      <c r="AK120" s="822" t="s">
        <v>437</v>
      </c>
      <c r="AL120" s="820"/>
      <c r="AM120" s="820"/>
      <c r="AN120" s="820"/>
      <c r="AO120" s="821"/>
      <c r="AP120" s="867" t="s">
        <v>412</v>
      </c>
      <c r="AQ120" s="868"/>
      <c r="AR120" s="868"/>
      <c r="AS120" s="868"/>
      <c r="AT120" s="869"/>
      <c r="AU120" s="926" t="s">
        <v>468</v>
      </c>
      <c r="AV120" s="927"/>
      <c r="AW120" s="927"/>
      <c r="AX120" s="927"/>
      <c r="AY120" s="928"/>
      <c r="AZ120" s="903" t="s">
        <v>469</v>
      </c>
      <c r="BA120" s="848"/>
      <c r="BB120" s="848"/>
      <c r="BC120" s="848"/>
      <c r="BD120" s="848"/>
      <c r="BE120" s="848"/>
      <c r="BF120" s="848"/>
      <c r="BG120" s="848"/>
      <c r="BH120" s="848"/>
      <c r="BI120" s="848"/>
      <c r="BJ120" s="848"/>
      <c r="BK120" s="848"/>
      <c r="BL120" s="848"/>
      <c r="BM120" s="848"/>
      <c r="BN120" s="848"/>
      <c r="BO120" s="848"/>
      <c r="BP120" s="849"/>
      <c r="BQ120" s="904">
        <v>6174347</v>
      </c>
      <c r="BR120" s="885"/>
      <c r="BS120" s="885"/>
      <c r="BT120" s="885"/>
      <c r="BU120" s="885"/>
      <c r="BV120" s="885">
        <v>5840169</v>
      </c>
      <c r="BW120" s="885"/>
      <c r="BX120" s="885"/>
      <c r="BY120" s="885"/>
      <c r="BZ120" s="885"/>
      <c r="CA120" s="885">
        <v>5834688</v>
      </c>
      <c r="CB120" s="885"/>
      <c r="CC120" s="885"/>
      <c r="CD120" s="885"/>
      <c r="CE120" s="885"/>
      <c r="CF120" s="909">
        <v>200.1</v>
      </c>
      <c r="CG120" s="910"/>
      <c r="CH120" s="910"/>
      <c r="CI120" s="910"/>
      <c r="CJ120" s="910"/>
      <c r="CK120" s="911" t="s">
        <v>470</v>
      </c>
      <c r="CL120" s="895"/>
      <c r="CM120" s="895"/>
      <c r="CN120" s="895"/>
      <c r="CO120" s="896"/>
      <c r="CP120" s="915" t="s">
        <v>471</v>
      </c>
      <c r="CQ120" s="916"/>
      <c r="CR120" s="916"/>
      <c r="CS120" s="916"/>
      <c r="CT120" s="916"/>
      <c r="CU120" s="916"/>
      <c r="CV120" s="916"/>
      <c r="CW120" s="916"/>
      <c r="CX120" s="916"/>
      <c r="CY120" s="916"/>
      <c r="CZ120" s="916"/>
      <c r="DA120" s="916"/>
      <c r="DB120" s="916"/>
      <c r="DC120" s="916"/>
      <c r="DD120" s="916"/>
      <c r="DE120" s="916"/>
      <c r="DF120" s="917"/>
      <c r="DG120" s="904">
        <v>3398216</v>
      </c>
      <c r="DH120" s="885"/>
      <c r="DI120" s="885"/>
      <c r="DJ120" s="885"/>
      <c r="DK120" s="885"/>
      <c r="DL120" s="885">
        <v>3159401</v>
      </c>
      <c r="DM120" s="885"/>
      <c r="DN120" s="885"/>
      <c r="DO120" s="885"/>
      <c r="DP120" s="885"/>
      <c r="DQ120" s="885">
        <v>3055613</v>
      </c>
      <c r="DR120" s="885"/>
      <c r="DS120" s="885"/>
      <c r="DT120" s="885"/>
      <c r="DU120" s="885"/>
      <c r="DV120" s="886">
        <v>104.8</v>
      </c>
      <c r="DW120" s="886"/>
      <c r="DX120" s="886"/>
      <c r="DY120" s="886"/>
      <c r="DZ120" s="887"/>
    </row>
    <row r="121" spans="1:130" s="246" customFormat="1" ht="26.25" customHeight="1" x14ac:dyDescent="0.2">
      <c r="A121" s="860"/>
      <c r="B121" s="861"/>
      <c r="C121" s="906" t="s">
        <v>472</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390</v>
      </c>
      <c r="AB121" s="820"/>
      <c r="AC121" s="820"/>
      <c r="AD121" s="820"/>
      <c r="AE121" s="821"/>
      <c r="AF121" s="822" t="s">
        <v>437</v>
      </c>
      <c r="AG121" s="820"/>
      <c r="AH121" s="820"/>
      <c r="AI121" s="820"/>
      <c r="AJ121" s="821"/>
      <c r="AK121" s="822" t="s">
        <v>390</v>
      </c>
      <c r="AL121" s="820"/>
      <c r="AM121" s="820"/>
      <c r="AN121" s="820"/>
      <c r="AO121" s="821"/>
      <c r="AP121" s="867" t="s">
        <v>390</v>
      </c>
      <c r="AQ121" s="868"/>
      <c r="AR121" s="868"/>
      <c r="AS121" s="868"/>
      <c r="AT121" s="869"/>
      <c r="AU121" s="929"/>
      <c r="AV121" s="930"/>
      <c r="AW121" s="930"/>
      <c r="AX121" s="930"/>
      <c r="AY121" s="931"/>
      <c r="AZ121" s="855" t="s">
        <v>473</v>
      </c>
      <c r="BA121" s="790"/>
      <c r="BB121" s="790"/>
      <c r="BC121" s="790"/>
      <c r="BD121" s="790"/>
      <c r="BE121" s="790"/>
      <c r="BF121" s="790"/>
      <c r="BG121" s="790"/>
      <c r="BH121" s="790"/>
      <c r="BI121" s="790"/>
      <c r="BJ121" s="790"/>
      <c r="BK121" s="790"/>
      <c r="BL121" s="790"/>
      <c r="BM121" s="790"/>
      <c r="BN121" s="790"/>
      <c r="BO121" s="790"/>
      <c r="BP121" s="791"/>
      <c r="BQ121" s="856">
        <v>147505</v>
      </c>
      <c r="BR121" s="857"/>
      <c r="BS121" s="857"/>
      <c r="BT121" s="857"/>
      <c r="BU121" s="857"/>
      <c r="BV121" s="857">
        <v>154131</v>
      </c>
      <c r="BW121" s="857"/>
      <c r="BX121" s="857"/>
      <c r="BY121" s="857"/>
      <c r="BZ121" s="857"/>
      <c r="CA121" s="857">
        <v>138134</v>
      </c>
      <c r="CB121" s="857"/>
      <c r="CC121" s="857"/>
      <c r="CD121" s="857"/>
      <c r="CE121" s="857"/>
      <c r="CF121" s="918">
        <v>4.7</v>
      </c>
      <c r="CG121" s="919"/>
      <c r="CH121" s="919"/>
      <c r="CI121" s="919"/>
      <c r="CJ121" s="919"/>
      <c r="CK121" s="912"/>
      <c r="CL121" s="898"/>
      <c r="CM121" s="898"/>
      <c r="CN121" s="898"/>
      <c r="CO121" s="899"/>
      <c r="CP121" s="878" t="s">
        <v>474</v>
      </c>
      <c r="CQ121" s="879"/>
      <c r="CR121" s="879"/>
      <c r="CS121" s="879"/>
      <c r="CT121" s="879"/>
      <c r="CU121" s="879"/>
      <c r="CV121" s="879"/>
      <c r="CW121" s="879"/>
      <c r="CX121" s="879"/>
      <c r="CY121" s="879"/>
      <c r="CZ121" s="879"/>
      <c r="DA121" s="879"/>
      <c r="DB121" s="879"/>
      <c r="DC121" s="879"/>
      <c r="DD121" s="879"/>
      <c r="DE121" s="879"/>
      <c r="DF121" s="880"/>
      <c r="DG121" s="856">
        <v>137706</v>
      </c>
      <c r="DH121" s="857"/>
      <c r="DI121" s="857"/>
      <c r="DJ121" s="857"/>
      <c r="DK121" s="857"/>
      <c r="DL121" s="857">
        <v>125640</v>
      </c>
      <c r="DM121" s="857"/>
      <c r="DN121" s="857"/>
      <c r="DO121" s="857"/>
      <c r="DP121" s="857"/>
      <c r="DQ121" s="857">
        <v>114821</v>
      </c>
      <c r="DR121" s="857"/>
      <c r="DS121" s="857"/>
      <c r="DT121" s="857"/>
      <c r="DU121" s="857"/>
      <c r="DV121" s="834">
        <v>3.9</v>
      </c>
      <c r="DW121" s="834"/>
      <c r="DX121" s="834"/>
      <c r="DY121" s="834"/>
      <c r="DZ121" s="835"/>
    </row>
    <row r="122" spans="1:130" s="246" customFormat="1" ht="26.25" customHeight="1" x14ac:dyDescent="0.2">
      <c r="A122" s="860"/>
      <c r="B122" s="861"/>
      <c r="C122" s="864" t="s">
        <v>454</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443</v>
      </c>
      <c r="AB122" s="820"/>
      <c r="AC122" s="820"/>
      <c r="AD122" s="820"/>
      <c r="AE122" s="821"/>
      <c r="AF122" s="822" t="s">
        <v>390</v>
      </c>
      <c r="AG122" s="820"/>
      <c r="AH122" s="820"/>
      <c r="AI122" s="820"/>
      <c r="AJ122" s="821"/>
      <c r="AK122" s="822" t="s">
        <v>443</v>
      </c>
      <c r="AL122" s="820"/>
      <c r="AM122" s="820"/>
      <c r="AN122" s="820"/>
      <c r="AO122" s="821"/>
      <c r="AP122" s="867" t="s">
        <v>390</v>
      </c>
      <c r="AQ122" s="868"/>
      <c r="AR122" s="868"/>
      <c r="AS122" s="868"/>
      <c r="AT122" s="869"/>
      <c r="AU122" s="929"/>
      <c r="AV122" s="930"/>
      <c r="AW122" s="930"/>
      <c r="AX122" s="930"/>
      <c r="AY122" s="931"/>
      <c r="AZ122" s="922" t="s">
        <v>475</v>
      </c>
      <c r="BA122" s="923"/>
      <c r="BB122" s="923"/>
      <c r="BC122" s="923"/>
      <c r="BD122" s="923"/>
      <c r="BE122" s="923"/>
      <c r="BF122" s="923"/>
      <c r="BG122" s="923"/>
      <c r="BH122" s="923"/>
      <c r="BI122" s="923"/>
      <c r="BJ122" s="923"/>
      <c r="BK122" s="923"/>
      <c r="BL122" s="923"/>
      <c r="BM122" s="923"/>
      <c r="BN122" s="923"/>
      <c r="BO122" s="923"/>
      <c r="BP122" s="924"/>
      <c r="BQ122" s="925">
        <v>5827448</v>
      </c>
      <c r="BR122" s="888"/>
      <c r="BS122" s="888"/>
      <c r="BT122" s="888"/>
      <c r="BU122" s="888"/>
      <c r="BV122" s="888">
        <v>5035867</v>
      </c>
      <c r="BW122" s="888"/>
      <c r="BX122" s="888"/>
      <c r="BY122" s="888"/>
      <c r="BZ122" s="888"/>
      <c r="CA122" s="888">
        <v>4771098</v>
      </c>
      <c r="CB122" s="888"/>
      <c r="CC122" s="888"/>
      <c r="CD122" s="888"/>
      <c r="CE122" s="888"/>
      <c r="CF122" s="889">
        <v>163.6</v>
      </c>
      <c r="CG122" s="890"/>
      <c r="CH122" s="890"/>
      <c r="CI122" s="890"/>
      <c r="CJ122" s="890"/>
      <c r="CK122" s="912"/>
      <c r="CL122" s="898"/>
      <c r="CM122" s="898"/>
      <c r="CN122" s="898"/>
      <c r="CO122" s="899"/>
      <c r="CP122" s="878" t="s">
        <v>476</v>
      </c>
      <c r="CQ122" s="879"/>
      <c r="CR122" s="879"/>
      <c r="CS122" s="879"/>
      <c r="CT122" s="879"/>
      <c r="CU122" s="879"/>
      <c r="CV122" s="879"/>
      <c r="CW122" s="879"/>
      <c r="CX122" s="879"/>
      <c r="CY122" s="879"/>
      <c r="CZ122" s="879"/>
      <c r="DA122" s="879"/>
      <c r="DB122" s="879"/>
      <c r="DC122" s="879"/>
      <c r="DD122" s="879"/>
      <c r="DE122" s="879"/>
      <c r="DF122" s="880"/>
      <c r="DG122" s="856">
        <v>491</v>
      </c>
      <c r="DH122" s="857"/>
      <c r="DI122" s="857"/>
      <c r="DJ122" s="857"/>
      <c r="DK122" s="857"/>
      <c r="DL122" s="857">
        <v>448</v>
      </c>
      <c r="DM122" s="857"/>
      <c r="DN122" s="857"/>
      <c r="DO122" s="857"/>
      <c r="DP122" s="857"/>
      <c r="DQ122" s="857">
        <v>810</v>
      </c>
      <c r="DR122" s="857"/>
      <c r="DS122" s="857"/>
      <c r="DT122" s="857"/>
      <c r="DU122" s="857"/>
      <c r="DV122" s="834">
        <v>0</v>
      </c>
      <c r="DW122" s="834"/>
      <c r="DX122" s="834"/>
      <c r="DY122" s="834"/>
      <c r="DZ122" s="835"/>
    </row>
    <row r="123" spans="1:130" s="246" customFormat="1" ht="26.25" customHeight="1" x14ac:dyDescent="0.2">
      <c r="A123" s="860"/>
      <c r="B123" s="861"/>
      <c r="C123" s="864" t="s">
        <v>460</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412</v>
      </c>
      <c r="AB123" s="820"/>
      <c r="AC123" s="820"/>
      <c r="AD123" s="820"/>
      <c r="AE123" s="821"/>
      <c r="AF123" s="822" t="s">
        <v>412</v>
      </c>
      <c r="AG123" s="820"/>
      <c r="AH123" s="820"/>
      <c r="AI123" s="820"/>
      <c r="AJ123" s="821"/>
      <c r="AK123" s="822" t="s">
        <v>412</v>
      </c>
      <c r="AL123" s="820"/>
      <c r="AM123" s="820"/>
      <c r="AN123" s="820"/>
      <c r="AO123" s="821"/>
      <c r="AP123" s="867" t="s">
        <v>412</v>
      </c>
      <c r="AQ123" s="868"/>
      <c r="AR123" s="868"/>
      <c r="AS123" s="868"/>
      <c r="AT123" s="869"/>
      <c r="AU123" s="932"/>
      <c r="AV123" s="933"/>
      <c r="AW123" s="933"/>
      <c r="AX123" s="933"/>
      <c r="AY123" s="933"/>
      <c r="AZ123" s="277" t="s">
        <v>187</v>
      </c>
      <c r="BA123" s="277"/>
      <c r="BB123" s="277"/>
      <c r="BC123" s="277"/>
      <c r="BD123" s="277"/>
      <c r="BE123" s="277"/>
      <c r="BF123" s="277"/>
      <c r="BG123" s="277"/>
      <c r="BH123" s="277"/>
      <c r="BI123" s="277"/>
      <c r="BJ123" s="277"/>
      <c r="BK123" s="277"/>
      <c r="BL123" s="277"/>
      <c r="BM123" s="277"/>
      <c r="BN123" s="277"/>
      <c r="BO123" s="920" t="s">
        <v>477</v>
      </c>
      <c r="BP123" s="921"/>
      <c r="BQ123" s="875">
        <v>12149300</v>
      </c>
      <c r="BR123" s="876"/>
      <c r="BS123" s="876"/>
      <c r="BT123" s="876"/>
      <c r="BU123" s="876"/>
      <c r="BV123" s="876">
        <v>11030167</v>
      </c>
      <c r="BW123" s="876"/>
      <c r="BX123" s="876"/>
      <c r="BY123" s="876"/>
      <c r="BZ123" s="876"/>
      <c r="CA123" s="876">
        <v>10743920</v>
      </c>
      <c r="CB123" s="876"/>
      <c r="CC123" s="876"/>
      <c r="CD123" s="876"/>
      <c r="CE123" s="876"/>
      <c r="CF123" s="786"/>
      <c r="CG123" s="787"/>
      <c r="CH123" s="787"/>
      <c r="CI123" s="787"/>
      <c r="CJ123" s="877"/>
      <c r="CK123" s="912"/>
      <c r="CL123" s="898"/>
      <c r="CM123" s="898"/>
      <c r="CN123" s="898"/>
      <c r="CO123" s="899"/>
      <c r="CP123" s="878" t="s">
        <v>478</v>
      </c>
      <c r="CQ123" s="879"/>
      <c r="CR123" s="879"/>
      <c r="CS123" s="879"/>
      <c r="CT123" s="879"/>
      <c r="CU123" s="879"/>
      <c r="CV123" s="879"/>
      <c r="CW123" s="879"/>
      <c r="CX123" s="879"/>
      <c r="CY123" s="879"/>
      <c r="CZ123" s="879"/>
      <c r="DA123" s="879"/>
      <c r="DB123" s="879"/>
      <c r="DC123" s="879"/>
      <c r="DD123" s="879"/>
      <c r="DE123" s="879"/>
      <c r="DF123" s="880"/>
      <c r="DG123" s="819" t="s">
        <v>437</v>
      </c>
      <c r="DH123" s="820"/>
      <c r="DI123" s="820"/>
      <c r="DJ123" s="820"/>
      <c r="DK123" s="821"/>
      <c r="DL123" s="822" t="s">
        <v>437</v>
      </c>
      <c r="DM123" s="820"/>
      <c r="DN123" s="820"/>
      <c r="DO123" s="820"/>
      <c r="DP123" s="821"/>
      <c r="DQ123" s="822" t="s">
        <v>437</v>
      </c>
      <c r="DR123" s="820"/>
      <c r="DS123" s="820"/>
      <c r="DT123" s="820"/>
      <c r="DU123" s="821"/>
      <c r="DV123" s="867" t="s">
        <v>437</v>
      </c>
      <c r="DW123" s="868"/>
      <c r="DX123" s="868"/>
      <c r="DY123" s="868"/>
      <c r="DZ123" s="869"/>
    </row>
    <row r="124" spans="1:130" s="246" customFormat="1" ht="26.25" customHeight="1" thickBot="1" x14ac:dyDescent="0.25">
      <c r="A124" s="860"/>
      <c r="B124" s="861"/>
      <c r="C124" s="864" t="s">
        <v>463</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437</v>
      </c>
      <c r="AB124" s="820"/>
      <c r="AC124" s="820"/>
      <c r="AD124" s="820"/>
      <c r="AE124" s="821"/>
      <c r="AF124" s="822" t="s">
        <v>437</v>
      </c>
      <c r="AG124" s="820"/>
      <c r="AH124" s="820"/>
      <c r="AI124" s="820"/>
      <c r="AJ124" s="821"/>
      <c r="AK124" s="822" t="s">
        <v>437</v>
      </c>
      <c r="AL124" s="820"/>
      <c r="AM124" s="820"/>
      <c r="AN124" s="820"/>
      <c r="AO124" s="821"/>
      <c r="AP124" s="867" t="s">
        <v>437</v>
      </c>
      <c r="AQ124" s="868"/>
      <c r="AR124" s="868"/>
      <c r="AS124" s="868"/>
      <c r="AT124" s="869"/>
      <c r="AU124" s="870" t="s">
        <v>479</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t="s">
        <v>437</v>
      </c>
      <c r="BR124" s="874"/>
      <c r="BS124" s="874"/>
      <c r="BT124" s="874"/>
      <c r="BU124" s="874"/>
      <c r="BV124" s="874" t="s">
        <v>437</v>
      </c>
      <c r="BW124" s="874"/>
      <c r="BX124" s="874"/>
      <c r="BY124" s="874"/>
      <c r="BZ124" s="874"/>
      <c r="CA124" s="874" t="s">
        <v>437</v>
      </c>
      <c r="CB124" s="874"/>
      <c r="CC124" s="874"/>
      <c r="CD124" s="874"/>
      <c r="CE124" s="874"/>
      <c r="CF124" s="764"/>
      <c r="CG124" s="765"/>
      <c r="CH124" s="765"/>
      <c r="CI124" s="765"/>
      <c r="CJ124" s="905"/>
      <c r="CK124" s="913"/>
      <c r="CL124" s="913"/>
      <c r="CM124" s="913"/>
      <c r="CN124" s="913"/>
      <c r="CO124" s="914"/>
      <c r="CP124" s="878" t="s">
        <v>480</v>
      </c>
      <c r="CQ124" s="879"/>
      <c r="CR124" s="879"/>
      <c r="CS124" s="879"/>
      <c r="CT124" s="879"/>
      <c r="CU124" s="879"/>
      <c r="CV124" s="879"/>
      <c r="CW124" s="879"/>
      <c r="CX124" s="879"/>
      <c r="CY124" s="879"/>
      <c r="CZ124" s="879"/>
      <c r="DA124" s="879"/>
      <c r="DB124" s="879"/>
      <c r="DC124" s="879"/>
      <c r="DD124" s="879"/>
      <c r="DE124" s="879"/>
      <c r="DF124" s="880"/>
      <c r="DG124" s="802" t="s">
        <v>390</v>
      </c>
      <c r="DH124" s="803"/>
      <c r="DI124" s="803"/>
      <c r="DJ124" s="803"/>
      <c r="DK124" s="804"/>
      <c r="DL124" s="805" t="s">
        <v>412</v>
      </c>
      <c r="DM124" s="803"/>
      <c r="DN124" s="803"/>
      <c r="DO124" s="803"/>
      <c r="DP124" s="804"/>
      <c r="DQ124" s="805" t="s">
        <v>390</v>
      </c>
      <c r="DR124" s="803"/>
      <c r="DS124" s="803"/>
      <c r="DT124" s="803"/>
      <c r="DU124" s="804"/>
      <c r="DV124" s="891" t="s">
        <v>412</v>
      </c>
      <c r="DW124" s="892"/>
      <c r="DX124" s="892"/>
      <c r="DY124" s="892"/>
      <c r="DZ124" s="893"/>
    </row>
    <row r="125" spans="1:130" s="246" customFormat="1" ht="26.25" customHeight="1" x14ac:dyDescent="0.2">
      <c r="A125" s="860"/>
      <c r="B125" s="861"/>
      <c r="C125" s="864" t="s">
        <v>465</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390</v>
      </c>
      <c r="AB125" s="820"/>
      <c r="AC125" s="820"/>
      <c r="AD125" s="820"/>
      <c r="AE125" s="821"/>
      <c r="AF125" s="822" t="s">
        <v>481</v>
      </c>
      <c r="AG125" s="820"/>
      <c r="AH125" s="820"/>
      <c r="AI125" s="820"/>
      <c r="AJ125" s="821"/>
      <c r="AK125" s="822" t="s">
        <v>482</v>
      </c>
      <c r="AL125" s="820"/>
      <c r="AM125" s="820"/>
      <c r="AN125" s="820"/>
      <c r="AO125" s="821"/>
      <c r="AP125" s="867" t="s">
        <v>412</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483</v>
      </c>
      <c r="CL125" s="895"/>
      <c r="CM125" s="895"/>
      <c r="CN125" s="895"/>
      <c r="CO125" s="896"/>
      <c r="CP125" s="903" t="s">
        <v>484</v>
      </c>
      <c r="CQ125" s="848"/>
      <c r="CR125" s="848"/>
      <c r="CS125" s="848"/>
      <c r="CT125" s="848"/>
      <c r="CU125" s="848"/>
      <c r="CV125" s="848"/>
      <c r="CW125" s="848"/>
      <c r="CX125" s="848"/>
      <c r="CY125" s="848"/>
      <c r="CZ125" s="848"/>
      <c r="DA125" s="848"/>
      <c r="DB125" s="848"/>
      <c r="DC125" s="848"/>
      <c r="DD125" s="848"/>
      <c r="DE125" s="848"/>
      <c r="DF125" s="849"/>
      <c r="DG125" s="904" t="s">
        <v>485</v>
      </c>
      <c r="DH125" s="885"/>
      <c r="DI125" s="885"/>
      <c r="DJ125" s="885"/>
      <c r="DK125" s="885"/>
      <c r="DL125" s="885" t="s">
        <v>485</v>
      </c>
      <c r="DM125" s="885"/>
      <c r="DN125" s="885"/>
      <c r="DO125" s="885"/>
      <c r="DP125" s="885"/>
      <c r="DQ125" s="885" t="s">
        <v>412</v>
      </c>
      <c r="DR125" s="885"/>
      <c r="DS125" s="885"/>
      <c r="DT125" s="885"/>
      <c r="DU125" s="885"/>
      <c r="DV125" s="886" t="s">
        <v>485</v>
      </c>
      <c r="DW125" s="886"/>
      <c r="DX125" s="886"/>
      <c r="DY125" s="886"/>
      <c r="DZ125" s="887"/>
    </row>
    <row r="126" spans="1:130" s="246" customFormat="1" ht="26.25" customHeight="1" thickBot="1" x14ac:dyDescent="0.25">
      <c r="A126" s="860"/>
      <c r="B126" s="861"/>
      <c r="C126" s="864" t="s">
        <v>467</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126</v>
      </c>
      <c r="AB126" s="820"/>
      <c r="AC126" s="820"/>
      <c r="AD126" s="820"/>
      <c r="AE126" s="821"/>
      <c r="AF126" s="822" t="s">
        <v>481</v>
      </c>
      <c r="AG126" s="820"/>
      <c r="AH126" s="820"/>
      <c r="AI126" s="820"/>
      <c r="AJ126" s="821"/>
      <c r="AK126" s="822" t="s">
        <v>481</v>
      </c>
      <c r="AL126" s="820"/>
      <c r="AM126" s="820"/>
      <c r="AN126" s="820"/>
      <c r="AO126" s="821"/>
      <c r="AP126" s="867" t="s">
        <v>441</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486</v>
      </c>
      <c r="CQ126" s="790"/>
      <c r="CR126" s="790"/>
      <c r="CS126" s="790"/>
      <c r="CT126" s="790"/>
      <c r="CU126" s="790"/>
      <c r="CV126" s="790"/>
      <c r="CW126" s="790"/>
      <c r="CX126" s="790"/>
      <c r="CY126" s="790"/>
      <c r="CZ126" s="790"/>
      <c r="DA126" s="790"/>
      <c r="DB126" s="790"/>
      <c r="DC126" s="790"/>
      <c r="DD126" s="790"/>
      <c r="DE126" s="790"/>
      <c r="DF126" s="791"/>
      <c r="DG126" s="856" t="s">
        <v>390</v>
      </c>
      <c r="DH126" s="857"/>
      <c r="DI126" s="857"/>
      <c r="DJ126" s="857"/>
      <c r="DK126" s="857"/>
      <c r="DL126" s="857" t="s">
        <v>482</v>
      </c>
      <c r="DM126" s="857"/>
      <c r="DN126" s="857"/>
      <c r="DO126" s="857"/>
      <c r="DP126" s="857"/>
      <c r="DQ126" s="857" t="s">
        <v>485</v>
      </c>
      <c r="DR126" s="857"/>
      <c r="DS126" s="857"/>
      <c r="DT126" s="857"/>
      <c r="DU126" s="857"/>
      <c r="DV126" s="834" t="s">
        <v>126</v>
      </c>
      <c r="DW126" s="834"/>
      <c r="DX126" s="834"/>
      <c r="DY126" s="834"/>
      <c r="DZ126" s="835"/>
    </row>
    <row r="127" spans="1:130" s="246" customFormat="1" ht="26.25" customHeight="1" x14ac:dyDescent="0.2">
      <c r="A127" s="862"/>
      <c r="B127" s="863"/>
      <c r="C127" s="881" t="s">
        <v>487</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t="s">
        <v>482</v>
      </c>
      <c r="AB127" s="820"/>
      <c r="AC127" s="820"/>
      <c r="AD127" s="820"/>
      <c r="AE127" s="821"/>
      <c r="AF127" s="822" t="s">
        <v>488</v>
      </c>
      <c r="AG127" s="820"/>
      <c r="AH127" s="820"/>
      <c r="AI127" s="820"/>
      <c r="AJ127" s="821"/>
      <c r="AK127" s="822" t="s">
        <v>485</v>
      </c>
      <c r="AL127" s="820"/>
      <c r="AM127" s="820"/>
      <c r="AN127" s="820"/>
      <c r="AO127" s="821"/>
      <c r="AP127" s="867" t="s">
        <v>485</v>
      </c>
      <c r="AQ127" s="868"/>
      <c r="AR127" s="868"/>
      <c r="AS127" s="868"/>
      <c r="AT127" s="869"/>
      <c r="AU127" s="282"/>
      <c r="AV127" s="282"/>
      <c r="AW127" s="282"/>
      <c r="AX127" s="884" t="s">
        <v>489</v>
      </c>
      <c r="AY127" s="852"/>
      <c r="AZ127" s="852"/>
      <c r="BA127" s="852"/>
      <c r="BB127" s="852"/>
      <c r="BC127" s="852"/>
      <c r="BD127" s="852"/>
      <c r="BE127" s="853"/>
      <c r="BF127" s="851" t="s">
        <v>490</v>
      </c>
      <c r="BG127" s="852"/>
      <c r="BH127" s="852"/>
      <c r="BI127" s="852"/>
      <c r="BJ127" s="852"/>
      <c r="BK127" s="852"/>
      <c r="BL127" s="853"/>
      <c r="BM127" s="851" t="s">
        <v>491</v>
      </c>
      <c r="BN127" s="852"/>
      <c r="BO127" s="852"/>
      <c r="BP127" s="852"/>
      <c r="BQ127" s="852"/>
      <c r="BR127" s="852"/>
      <c r="BS127" s="853"/>
      <c r="BT127" s="851" t="s">
        <v>492</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493</v>
      </c>
      <c r="CQ127" s="790"/>
      <c r="CR127" s="790"/>
      <c r="CS127" s="790"/>
      <c r="CT127" s="790"/>
      <c r="CU127" s="790"/>
      <c r="CV127" s="790"/>
      <c r="CW127" s="790"/>
      <c r="CX127" s="790"/>
      <c r="CY127" s="790"/>
      <c r="CZ127" s="790"/>
      <c r="DA127" s="790"/>
      <c r="DB127" s="790"/>
      <c r="DC127" s="790"/>
      <c r="DD127" s="790"/>
      <c r="DE127" s="790"/>
      <c r="DF127" s="791"/>
      <c r="DG127" s="856" t="s">
        <v>481</v>
      </c>
      <c r="DH127" s="857"/>
      <c r="DI127" s="857"/>
      <c r="DJ127" s="857"/>
      <c r="DK127" s="857"/>
      <c r="DL127" s="857" t="s">
        <v>481</v>
      </c>
      <c r="DM127" s="857"/>
      <c r="DN127" s="857"/>
      <c r="DO127" s="857"/>
      <c r="DP127" s="857"/>
      <c r="DQ127" s="857" t="s">
        <v>412</v>
      </c>
      <c r="DR127" s="857"/>
      <c r="DS127" s="857"/>
      <c r="DT127" s="857"/>
      <c r="DU127" s="857"/>
      <c r="DV127" s="834" t="s">
        <v>390</v>
      </c>
      <c r="DW127" s="834"/>
      <c r="DX127" s="834"/>
      <c r="DY127" s="834"/>
      <c r="DZ127" s="835"/>
    </row>
    <row r="128" spans="1:130" s="246" customFormat="1" ht="26.25" customHeight="1" thickBot="1" x14ac:dyDescent="0.25">
      <c r="A128" s="836" t="s">
        <v>494</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495</v>
      </c>
      <c r="X128" s="838"/>
      <c r="Y128" s="838"/>
      <c r="Z128" s="839"/>
      <c r="AA128" s="840">
        <v>40521</v>
      </c>
      <c r="AB128" s="841"/>
      <c r="AC128" s="841"/>
      <c r="AD128" s="841"/>
      <c r="AE128" s="842"/>
      <c r="AF128" s="843">
        <v>41302</v>
      </c>
      <c r="AG128" s="841"/>
      <c r="AH128" s="841"/>
      <c r="AI128" s="841"/>
      <c r="AJ128" s="842"/>
      <c r="AK128" s="843">
        <v>41620</v>
      </c>
      <c r="AL128" s="841"/>
      <c r="AM128" s="841"/>
      <c r="AN128" s="841"/>
      <c r="AO128" s="842"/>
      <c r="AP128" s="844"/>
      <c r="AQ128" s="845"/>
      <c r="AR128" s="845"/>
      <c r="AS128" s="845"/>
      <c r="AT128" s="846"/>
      <c r="AU128" s="282"/>
      <c r="AV128" s="282"/>
      <c r="AW128" s="282"/>
      <c r="AX128" s="847" t="s">
        <v>496</v>
      </c>
      <c r="AY128" s="848"/>
      <c r="AZ128" s="848"/>
      <c r="BA128" s="848"/>
      <c r="BB128" s="848"/>
      <c r="BC128" s="848"/>
      <c r="BD128" s="848"/>
      <c r="BE128" s="849"/>
      <c r="BF128" s="826" t="s">
        <v>412</v>
      </c>
      <c r="BG128" s="827"/>
      <c r="BH128" s="827"/>
      <c r="BI128" s="827"/>
      <c r="BJ128" s="827"/>
      <c r="BK128" s="827"/>
      <c r="BL128" s="850"/>
      <c r="BM128" s="826">
        <v>15</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497</v>
      </c>
      <c r="CQ128" s="768"/>
      <c r="CR128" s="768"/>
      <c r="CS128" s="768"/>
      <c r="CT128" s="768"/>
      <c r="CU128" s="768"/>
      <c r="CV128" s="768"/>
      <c r="CW128" s="768"/>
      <c r="CX128" s="768"/>
      <c r="CY128" s="768"/>
      <c r="CZ128" s="768"/>
      <c r="DA128" s="768"/>
      <c r="DB128" s="768"/>
      <c r="DC128" s="768"/>
      <c r="DD128" s="768"/>
      <c r="DE128" s="768"/>
      <c r="DF128" s="769"/>
      <c r="DG128" s="830">
        <v>4437</v>
      </c>
      <c r="DH128" s="831"/>
      <c r="DI128" s="831"/>
      <c r="DJ128" s="831"/>
      <c r="DK128" s="831"/>
      <c r="DL128" s="831">
        <v>3997</v>
      </c>
      <c r="DM128" s="831"/>
      <c r="DN128" s="831"/>
      <c r="DO128" s="831"/>
      <c r="DP128" s="831"/>
      <c r="DQ128" s="831">
        <v>3567</v>
      </c>
      <c r="DR128" s="831"/>
      <c r="DS128" s="831"/>
      <c r="DT128" s="831"/>
      <c r="DU128" s="831"/>
      <c r="DV128" s="832">
        <v>0.1</v>
      </c>
      <c r="DW128" s="832"/>
      <c r="DX128" s="832"/>
      <c r="DY128" s="832"/>
      <c r="DZ128" s="833"/>
    </row>
    <row r="129" spans="1:131" s="246" customFormat="1" ht="26.25" customHeight="1" x14ac:dyDescent="0.2">
      <c r="A129" s="814" t="s">
        <v>106</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498</v>
      </c>
      <c r="X129" s="817"/>
      <c r="Y129" s="817"/>
      <c r="Z129" s="818"/>
      <c r="AA129" s="819">
        <v>3471351</v>
      </c>
      <c r="AB129" s="820"/>
      <c r="AC129" s="820"/>
      <c r="AD129" s="820"/>
      <c r="AE129" s="821"/>
      <c r="AF129" s="822">
        <v>3411459</v>
      </c>
      <c r="AG129" s="820"/>
      <c r="AH129" s="820"/>
      <c r="AI129" s="820"/>
      <c r="AJ129" s="821"/>
      <c r="AK129" s="822">
        <v>3404289</v>
      </c>
      <c r="AL129" s="820"/>
      <c r="AM129" s="820"/>
      <c r="AN129" s="820"/>
      <c r="AO129" s="821"/>
      <c r="AP129" s="823"/>
      <c r="AQ129" s="824"/>
      <c r="AR129" s="824"/>
      <c r="AS129" s="824"/>
      <c r="AT129" s="825"/>
      <c r="AU129" s="284"/>
      <c r="AV129" s="284"/>
      <c r="AW129" s="284"/>
      <c r="AX129" s="789" t="s">
        <v>499</v>
      </c>
      <c r="AY129" s="790"/>
      <c r="AZ129" s="790"/>
      <c r="BA129" s="790"/>
      <c r="BB129" s="790"/>
      <c r="BC129" s="790"/>
      <c r="BD129" s="790"/>
      <c r="BE129" s="791"/>
      <c r="BF129" s="809" t="s">
        <v>481</v>
      </c>
      <c r="BG129" s="810"/>
      <c r="BH129" s="810"/>
      <c r="BI129" s="810"/>
      <c r="BJ129" s="810"/>
      <c r="BK129" s="810"/>
      <c r="BL129" s="811"/>
      <c r="BM129" s="809">
        <v>20</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814" t="s">
        <v>500</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501</v>
      </c>
      <c r="X130" s="817"/>
      <c r="Y130" s="817"/>
      <c r="Z130" s="818"/>
      <c r="AA130" s="819">
        <v>490651</v>
      </c>
      <c r="AB130" s="820"/>
      <c r="AC130" s="820"/>
      <c r="AD130" s="820"/>
      <c r="AE130" s="821"/>
      <c r="AF130" s="822">
        <v>482329</v>
      </c>
      <c r="AG130" s="820"/>
      <c r="AH130" s="820"/>
      <c r="AI130" s="820"/>
      <c r="AJ130" s="821"/>
      <c r="AK130" s="822">
        <v>487849</v>
      </c>
      <c r="AL130" s="820"/>
      <c r="AM130" s="820"/>
      <c r="AN130" s="820"/>
      <c r="AO130" s="821"/>
      <c r="AP130" s="823"/>
      <c r="AQ130" s="824"/>
      <c r="AR130" s="824"/>
      <c r="AS130" s="824"/>
      <c r="AT130" s="825"/>
      <c r="AU130" s="284"/>
      <c r="AV130" s="284"/>
      <c r="AW130" s="284"/>
      <c r="AX130" s="789" t="s">
        <v>502</v>
      </c>
      <c r="AY130" s="790"/>
      <c r="AZ130" s="790"/>
      <c r="BA130" s="790"/>
      <c r="BB130" s="790"/>
      <c r="BC130" s="790"/>
      <c r="BD130" s="790"/>
      <c r="BE130" s="791"/>
      <c r="BF130" s="792">
        <v>8.6999999999999993</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503</v>
      </c>
      <c r="X131" s="800"/>
      <c r="Y131" s="800"/>
      <c r="Z131" s="801"/>
      <c r="AA131" s="802">
        <v>2980700</v>
      </c>
      <c r="AB131" s="803"/>
      <c r="AC131" s="803"/>
      <c r="AD131" s="803"/>
      <c r="AE131" s="804"/>
      <c r="AF131" s="805">
        <v>2929130</v>
      </c>
      <c r="AG131" s="803"/>
      <c r="AH131" s="803"/>
      <c r="AI131" s="803"/>
      <c r="AJ131" s="804"/>
      <c r="AK131" s="805">
        <v>2916440</v>
      </c>
      <c r="AL131" s="803"/>
      <c r="AM131" s="803"/>
      <c r="AN131" s="803"/>
      <c r="AO131" s="804"/>
      <c r="AP131" s="806"/>
      <c r="AQ131" s="807"/>
      <c r="AR131" s="807"/>
      <c r="AS131" s="807"/>
      <c r="AT131" s="808"/>
      <c r="AU131" s="284"/>
      <c r="AV131" s="284"/>
      <c r="AW131" s="284"/>
      <c r="AX131" s="767" t="s">
        <v>504</v>
      </c>
      <c r="AY131" s="768"/>
      <c r="AZ131" s="768"/>
      <c r="BA131" s="768"/>
      <c r="BB131" s="768"/>
      <c r="BC131" s="768"/>
      <c r="BD131" s="768"/>
      <c r="BE131" s="769"/>
      <c r="BF131" s="770" t="s">
        <v>481</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776" t="s">
        <v>505</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506</v>
      </c>
      <c r="W132" s="780"/>
      <c r="X132" s="780"/>
      <c r="Y132" s="780"/>
      <c r="Z132" s="781"/>
      <c r="AA132" s="782">
        <v>8.5408796589999998</v>
      </c>
      <c r="AB132" s="783"/>
      <c r="AC132" s="783"/>
      <c r="AD132" s="783"/>
      <c r="AE132" s="784"/>
      <c r="AF132" s="785">
        <v>9.1010299989999996</v>
      </c>
      <c r="AG132" s="783"/>
      <c r="AH132" s="783"/>
      <c r="AI132" s="783"/>
      <c r="AJ132" s="784"/>
      <c r="AK132" s="785">
        <v>8.6513009010000008</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507</v>
      </c>
      <c r="W133" s="759"/>
      <c r="X133" s="759"/>
      <c r="Y133" s="759"/>
      <c r="Z133" s="760"/>
      <c r="AA133" s="761">
        <v>6.9</v>
      </c>
      <c r="AB133" s="762"/>
      <c r="AC133" s="762"/>
      <c r="AD133" s="762"/>
      <c r="AE133" s="763"/>
      <c r="AF133" s="761">
        <v>8.3000000000000007</v>
      </c>
      <c r="AG133" s="762"/>
      <c r="AH133" s="762"/>
      <c r="AI133" s="762"/>
      <c r="AJ133" s="763"/>
      <c r="AK133" s="761">
        <v>8.6999999999999993</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abiTzB7Ww3nmCMbuqmHd6DDb2NtQJ+CMu3ELzRGRaqSXqYlN8kGctasXM63/4dFnCVk8Xm7S6GXmmcNZeQsvSg==" saltValue="SyfQwHxhtvx/ST/q+m7bj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80" zoomScaleNormal="85" zoomScaleSheetLayoutView="80" workbookViewId="0">
      <selection activeCell="AU94" sqref="AU94"/>
    </sheetView>
  </sheetViews>
  <sheetFormatPr defaultColWidth="0" defaultRowHeight="13.5" customHeight="1" zeroHeight="1" x14ac:dyDescent="0.2"/>
  <cols>
    <col min="1" max="120" width="2.664062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508</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PHeMP/EiaXoAvqcTI9Cpm/qx1G0A5rUaSF/GrCrX+JfuTgCyEZ/7BxAZq2ruhYaIrb6UIROAN9ksM+fGsegJcw==" saltValue="Jn97YKYwx0JzGZH/eGtQlw=="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topLeftCell="B55" zoomScale="70" zoomScaleNormal="70" zoomScaleSheetLayoutView="55" workbookViewId="0">
      <selection activeCell="C57" sqref="C57:J57"/>
    </sheetView>
  </sheetViews>
  <sheetFormatPr defaultColWidth="0" defaultRowHeight="13.5" customHeight="1" zeroHeight="1" x14ac:dyDescent="0.2"/>
  <cols>
    <col min="1" max="116" width="2.554687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UYJr/er7raQHhLNg42DRSvtEOgCB0pkysi4iFi+eptp4Id+URDprUMhpnP8+8bJlbuokSg33I/8RI7m8XitPHQ==" saltValue="ctK6GB8zecOPsaSYKtrsbQ==" spinCount="100000" sheet="1" objects="1" scenarios="1"/>
  <dataConsolidate/>
  <phoneticPr fontId="2"/>
  <printOptions horizontalCentered="1" verticalCentered="1"/>
  <pageMargins left="0" right="0" top="0" bottom="0" header="0" footer="0"/>
  <pageSetup paperSize="9" scale="51"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topLeftCell="A13" zoomScale="70" zoomScaleSheetLayoutView="70" workbookViewId="0">
      <selection activeCell="C57" sqref="C57:J57"/>
    </sheetView>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5546875" style="292" hidden="1" customWidth="1"/>
    <col min="53" max="16384" width="8.554687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509</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510</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7" t="s">
        <v>511</v>
      </c>
      <c r="AP7" s="303"/>
      <c r="AQ7" s="304" t="s">
        <v>512</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8"/>
      <c r="AP8" s="309" t="s">
        <v>513</v>
      </c>
      <c r="AQ8" s="310" t="s">
        <v>514</v>
      </c>
      <c r="AR8" s="311" t="s">
        <v>515</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91" t="s">
        <v>516</v>
      </c>
      <c r="AL9" s="1192"/>
      <c r="AM9" s="1192"/>
      <c r="AN9" s="1193"/>
      <c r="AO9" s="312">
        <v>821215</v>
      </c>
      <c r="AP9" s="312">
        <v>58818</v>
      </c>
      <c r="AQ9" s="313">
        <v>89955</v>
      </c>
      <c r="AR9" s="314">
        <v>-34.6</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91" t="s">
        <v>517</v>
      </c>
      <c r="AL10" s="1192"/>
      <c r="AM10" s="1192"/>
      <c r="AN10" s="1193"/>
      <c r="AO10" s="315">
        <v>75568</v>
      </c>
      <c r="AP10" s="315">
        <v>5412</v>
      </c>
      <c r="AQ10" s="316">
        <v>10661</v>
      </c>
      <c r="AR10" s="317">
        <v>-49.2</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91" t="s">
        <v>518</v>
      </c>
      <c r="AL11" s="1192"/>
      <c r="AM11" s="1192"/>
      <c r="AN11" s="1193"/>
      <c r="AO11" s="315">
        <v>4580</v>
      </c>
      <c r="AP11" s="315">
        <v>328</v>
      </c>
      <c r="AQ11" s="316">
        <v>13679</v>
      </c>
      <c r="AR11" s="317">
        <v>-97.6</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91" t="s">
        <v>519</v>
      </c>
      <c r="AL12" s="1192"/>
      <c r="AM12" s="1192"/>
      <c r="AN12" s="1193"/>
      <c r="AO12" s="315" t="s">
        <v>520</v>
      </c>
      <c r="AP12" s="315" t="s">
        <v>520</v>
      </c>
      <c r="AQ12" s="316">
        <v>972</v>
      </c>
      <c r="AR12" s="317" t="s">
        <v>520</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91" t="s">
        <v>521</v>
      </c>
      <c r="AL13" s="1192"/>
      <c r="AM13" s="1192"/>
      <c r="AN13" s="1193"/>
      <c r="AO13" s="315" t="s">
        <v>520</v>
      </c>
      <c r="AP13" s="315" t="s">
        <v>520</v>
      </c>
      <c r="AQ13" s="316">
        <v>32</v>
      </c>
      <c r="AR13" s="317" t="s">
        <v>520</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91" t="s">
        <v>522</v>
      </c>
      <c r="AL14" s="1192"/>
      <c r="AM14" s="1192"/>
      <c r="AN14" s="1193"/>
      <c r="AO14" s="315">
        <v>35468</v>
      </c>
      <c r="AP14" s="315">
        <v>2540</v>
      </c>
      <c r="AQ14" s="316">
        <v>4100</v>
      </c>
      <c r="AR14" s="317">
        <v>-38</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91" t="s">
        <v>523</v>
      </c>
      <c r="AL15" s="1192"/>
      <c r="AM15" s="1192"/>
      <c r="AN15" s="1193"/>
      <c r="AO15" s="315">
        <v>17410</v>
      </c>
      <c r="AP15" s="315">
        <v>1247</v>
      </c>
      <c r="AQ15" s="316">
        <v>1979</v>
      </c>
      <c r="AR15" s="317">
        <v>-37</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4" t="s">
        <v>524</v>
      </c>
      <c r="AL16" s="1195"/>
      <c r="AM16" s="1195"/>
      <c r="AN16" s="1196"/>
      <c r="AO16" s="315">
        <v>-58489</v>
      </c>
      <c r="AP16" s="315">
        <v>-4189</v>
      </c>
      <c r="AQ16" s="316">
        <v>-8950</v>
      </c>
      <c r="AR16" s="317">
        <v>-53.2</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4" t="s">
        <v>187</v>
      </c>
      <c r="AL17" s="1195"/>
      <c r="AM17" s="1195"/>
      <c r="AN17" s="1196"/>
      <c r="AO17" s="315">
        <v>895752</v>
      </c>
      <c r="AP17" s="315">
        <v>64156</v>
      </c>
      <c r="AQ17" s="316">
        <v>112428</v>
      </c>
      <c r="AR17" s="317">
        <v>-42.9</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525</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526</v>
      </c>
      <c r="AP20" s="323" t="s">
        <v>527</v>
      </c>
      <c r="AQ20" s="324" t="s">
        <v>528</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8" t="s">
        <v>529</v>
      </c>
      <c r="AL21" s="1189"/>
      <c r="AM21" s="1189"/>
      <c r="AN21" s="1190"/>
      <c r="AO21" s="327">
        <v>6.02</v>
      </c>
      <c r="AP21" s="328">
        <v>10.34</v>
      </c>
      <c r="AQ21" s="329">
        <v>-4.32</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8" t="s">
        <v>530</v>
      </c>
      <c r="AL22" s="1189"/>
      <c r="AM22" s="1189"/>
      <c r="AN22" s="1190"/>
      <c r="AO22" s="332">
        <v>98.3</v>
      </c>
      <c r="AP22" s="333">
        <v>96.7</v>
      </c>
      <c r="AQ22" s="334">
        <v>1.6</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531</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532</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533</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7" t="s">
        <v>511</v>
      </c>
      <c r="AP30" s="303"/>
      <c r="AQ30" s="304" t="s">
        <v>512</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8"/>
      <c r="AP31" s="309" t="s">
        <v>513</v>
      </c>
      <c r="AQ31" s="310" t="s">
        <v>514</v>
      </c>
      <c r="AR31" s="311" t="s">
        <v>515</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9" t="s">
        <v>534</v>
      </c>
      <c r="AL32" s="1180"/>
      <c r="AM32" s="1180"/>
      <c r="AN32" s="1181"/>
      <c r="AO32" s="342">
        <v>492662</v>
      </c>
      <c r="AP32" s="342">
        <v>35286</v>
      </c>
      <c r="AQ32" s="343">
        <v>52443</v>
      </c>
      <c r="AR32" s="344">
        <v>-32.700000000000003</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9" t="s">
        <v>535</v>
      </c>
      <c r="AL33" s="1180"/>
      <c r="AM33" s="1180"/>
      <c r="AN33" s="1181"/>
      <c r="AO33" s="342" t="s">
        <v>520</v>
      </c>
      <c r="AP33" s="342" t="s">
        <v>520</v>
      </c>
      <c r="AQ33" s="343" t="s">
        <v>520</v>
      </c>
      <c r="AR33" s="344" t="s">
        <v>520</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9" t="s">
        <v>536</v>
      </c>
      <c r="AL34" s="1180"/>
      <c r="AM34" s="1180"/>
      <c r="AN34" s="1181"/>
      <c r="AO34" s="342" t="s">
        <v>520</v>
      </c>
      <c r="AP34" s="342" t="s">
        <v>520</v>
      </c>
      <c r="AQ34" s="343" t="s">
        <v>520</v>
      </c>
      <c r="AR34" s="344" t="s">
        <v>520</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9" t="s">
        <v>537</v>
      </c>
      <c r="AL35" s="1180"/>
      <c r="AM35" s="1180"/>
      <c r="AN35" s="1181"/>
      <c r="AO35" s="342">
        <v>289117</v>
      </c>
      <c r="AP35" s="342">
        <v>20707</v>
      </c>
      <c r="AQ35" s="343">
        <v>14640</v>
      </c>
      <c r="AR35" s="344">
        <v>41.4</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9" t="s">
        <v>538</v>
      </c>
      <c r="AL36" s="1180"/>
      <c r="AM36" s="1180"/>
      <c r="AN36" s="1181"/>
      <c r="AO36" s="342" t="s">
        <v>520</v>
      </c>
      <c r="AP36" s="342" t="s">
        <v>520</v>
      </c>
      <c r="AQ36" s="343">
        <v>3738</v>
      </c>
      <c r="AR36" s="344" t="s">
        <v>520</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9" t="s">
        <v>539</v>
      </c>
      <c r="AL37" s="1180"/>
      <c r="AM37" s="1180"/>
      <c r="AN37" s="1181"/>
      <c r="AO37" s="342" t="s">
        <v>520</v>
      </c>
      <c r="AP37" s="342" t="s">
        <v>520</v>
      </c>
      <c r="AQ37" s="343">
        <v>1128</v>
      </c>
      <c r="AR37" s="344" t="s">
        <v>520</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2" t="s">
        <v>540</v>
      </c>
      <c r="AL38" s="1183"/>
      <c r="AM38" s="1183"/>
      <c r="AN38" s="1184"/>
      <c r="AO38" s="345" t="s">
        <v>520</v>
      </c>
      <c r="AP38" s="345" t="s">
        <v>520</v>
      </c>
      <c r="AQ38" s="346">
        <v>7</v>
      </c>
      <c r="AR38" s="334" t="s">
        <v>520</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2" t="s">
        <v>541</v>
      </c>
      <c r="AL39" s="1183"/>
      <c r="AM39" s="1183"/>
      <c r="AN39" s="1184"/>
      <c r="AO39" s="342">
        <v>-41620</v>
      </c>
      <c r="AP39" s="342">
        <v>-2981</v>
      </c>
      <c r="AQ39" s="343">
        <v>-2426</v>
      </c>
      <c r="AR39" s="344">
        <v>22.9</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9" t="s">
        <v>542</v>
      </c>
      <c r="AL40" s="1180"/>
      <c r="AM40" s="1180"/>
      <c r="AN40" s="1181"/>
      <c r="AO40" s="342">
        <v>-487849</v>
      </c>
      <c r="AP40" s="342">
        <v>-34941</v>
      </c>
      <c r="AQ40" s="343">
        <v>-48318</v>
      </c>
      <c r="AR40" s="344">
        <v>-27.7</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5" t="s">
        <v>301</v>
      </c>
      <c r="AL41" s="1186"/>
      <c r="AM41" s="1186"/>
      <c r="AN41" s="1187"/>
      <c r="AO41" s="342">
        <v>252310</v>
      </c>
      <c r="AP41" s="342">
        <v>18071</v>
      </c>
      <c r="AQ41" s="343">
        <v>21212</v>
      </c>
      <c r="AR41" s="344">
        <v>-14.8</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543</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544</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545</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72" t="s">
        <v>511</v>
      </c>
      <c r="AN49" s="1174" t="s">
        <v>546</v>
      </c>
      <c r="AO49" s="1175"/>
      <c r="AP49" s="1175"/>
      <c r="AQ49" s="1175"/>
      <c r="AR49" s="1176"/>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3"/>
      <c r="AN50" s="358" t="s">
        <v>547</v>
      </c>
      <c r="AO50" s="359" t="s">
        <v>548</v>
      </c>
      <c r="AP50" s="360" t="s">
        <v>549</v>
      </c>
      <c r="AQ50" s="361" t="s">
        <v>550</v>
      </c>
      <c r="AR50" s="362" t="s">
        <v>551</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552</v>
      </c>
      <c r="AL51" s="355"/>
      <c r="AM51" s="363">
        <v>565329</v>
      </c>
      <c r="AN51" s="364">
        <v>40853</v>
      </c>
      <c r="AO51" s="365">
        <v>-55.2</v>
      </c>
      <c r="AP51" s="366">
        <v>91837</v>
      </c>
      <c r="AQ51" s="367">
        <v>11</v>
      </c>
      <c r="AR51" s="368">
        <v>-66.2</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553</v>
      </c>
      <c r="AM52" s="371">
        <v>347266</v>
      </c>
      <c r="AN52" s="372">
        <v>25095</v>
      </c>
      <c r="AO52" s="373">
        <v>-8</v>
      </c>
      <c r="AP52" s="374">
        <v>54439</v>
      </c>
      <c r="AQ52" s="375">
        <v>21.7</v>
      </c>
      <c r="AR52" s="376">
        <v>-29.7</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554</v>
      </c>
      <c r="AL53" s="355"/>
      <c r="AM53" s="363">
        <v>991303</v>
      </c>
      <c r="AN53" s="364">
        <v>71719</v>
      </c>
      <c r="AO53" s="365">
        <v>75.599999999999994</v>
      </c>
      <c r="AP53" s="366">
        <v>75972</v>
      </c>
      <c r="AQ53" s="367">
        <v>-17.3</v>
      </c>
      <c r="AR53" s="368">
        <v>92.9</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553</v>
      </c>
      <c r="AM54" s="371">
        <v>611128</v>
      </c>
      <c r="AN54" s="372">
        <v>44214</v>
      </c>
      <c r="AO54" s="373">
        <v>76.2</v>
      </c>
      <c r="AP54" s="374">
        <v>40712</v>
      </c>
      <c r="AQ54" s="375">
        <v>-25.2</v>
      </c>
      <c r="AR54" s="376">
        <v>101.4</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555</v>
      </c>
      <c r="AL55" s="355"/>
      <c r="AM55" s="363">
        <v>1211533</v>
      </c>
      <c r="AN55" s="364">
        <v>87595</v>
      </c>
      <c r="AO55" s="365">
        <v>22.1</v>
      </c>
      <c r="AP55" s="366">
        <v>79466</v>
      </c>
      <c r="AQ55" s="367">
        <v>4.5999999999999996</v>
      </c>
      <c r="AR55" s="368">
        <v>17.5</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553</v>
      </c>
      <c r="AM56" s="371">
        <v>597798</v>
      </c>
      <c r="AN56" s="372">
        <v>43222</v>
      </c>
      <c r="AO56" s="373">
        <v>-2.2000000000000002</v>
      </c>
      <c r="AP56" s="374">
        <v>44645</v>
      </c>
      <c r="AQ56" s="375">
        <v>9.6999999999999993</v>
      </c>
      <c r="AR56" s="376">
        <v>-11.9</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556</v>
      </c>
      <c r="AL57" s="355"/>
      <c r="AM57" s="363">
        <v>498288</v>
      </c>
      <c r="AN57" s="364">
        <v>35944</v>
      </c>
      <c r="AO57" s="365">
        <v>-59</v>
      </c>
      <c r="AP57" s="366">
        <v>90072</v>
      </c>
      <c r="AQ57" s="367">
        <v>13.3</v>
      </c>
      <c r="AR57" s="368">
        <v>-72.3</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553</v>
      </c>
      <c r="AM58" s="371">
        <v>293194</v>
      </c>
      <c r="AN58" s="372">
        <v>21149</v>
      </c>
      <c r="AO58" s="373">
        <v>-51.1</v>
      </c>
      <c r="AP58" s="374">
        <v>46083</v>
      </c>
      <c r="AQ58" s="375">
        <v>3.2</v>
      </c>
      <c r="AR58" s="376">
        <v>-54.3</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557</v>
      </c>
      <c r="AL59" s="355"/>
      <c r="AM59" s="363">
        <v>848725</v>
      </c>
      <c r="AN59" s="364">
        <v>60788</v>
      </c>
      <c r="AO59" s="365">
        <v>69.099999999999994</v>
      </c>
      <c r="AP59" s="366">
        <v>88328</v>
      </c>
      <c r="AQ59" s="367">
        <v>-1.9</v>
      </c>
      <c r="AR59" s="368">
        <v>71</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553</v>
      </c>
      <c r="AM60" s="371">
        <v>411587</v>
      </c>
      <c r="AN60" s="372">
        <v>29479</v>
      </c>
      <c r="AO60" s="373">
        <v>39.4</v>
      </c>
      <c r="AP60" s="374">
        <v>49013</v>
      </c>
      <c r="AQ60" s="375">
        <v>6.4</v>
      </c>
      <c r="AR60" s="376">
        <v>33</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558</v>
      </c>
      <c r="AL61" s="377"/>
      <c r="AM61" s="378">
        <v>823036</v>
      </c>
      <c r="AN61" s="379">
        <v>59380</v>
      </c>
      <c r="AO61" s="380">
        <v>10.5</v>
      </c>
      <c r="AP61" s="381">
        <v>85135</v>
      </c>
      <c r="AQ61" s="382">
        <v>1.9</v>
      </c>
      <c r="AR61" s="368">
        <v>8.6</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553</v>
      </c>
      <c r="AM62" s="371">
        <v>452195</v>
      </c>
      <c r="AN62" s="372">
        <v>32632</v>
      </c>
      <c r="AO62" s="373">
        <v>10.9</v>
      </c>
      <c r="AP62" s="374">
        <v>46978</v>
      </c>
      <c r="AQ62" s="375">
        <v>3.2</v>
      </c>
      <c r="AR62" s="376">
        <v>7.7</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j3frtEArPfMPfryxs5NkQ19yXoTw2SGB1qOQFGwAxCDXEGOWb8/T3LRQ9JomcqXrMvZ+S2n6lYfIv4bi09uaiQ==" saltValue="EQU5iYmd7iq74Qi+9ssNU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80" zoomScaleNormal="80" zoomScaleSheetLayoutView="55" workbookViewId="0">
      <selection activeCell="C57" sqref="C57:J57"/>
    </sheetView>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560</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x4qrIoRpoVVBErlMeMfJB5nqRngAEe/uCV/lVn5AxcTKoX8pHyJxEz2UviccMiyASZjHFdv1ubeJjdY1NX0Wnw==" saltValue="XFJA0OxkLF9SAADdUjUR2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topLeftCell="D1" zoomScale="80" zoomScaleNormal="80" zoomScaleSheetLayoutView="55" workbookViewId="0">
      <selection activeCell="C57" sqref="C57:J57"/>
    </sheetView>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561</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5yvHvDdXh8axaroIjyziMEInzX4Fq0iKvoQ03YL22ZofAoZ+fTSLszuqX2PBwI51ugcAeVTrYdFUtgt0ETXDWw==" saltValue="hvnZkEvaoVzO/qsQe8rQv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topLeftCell="A28" zoomScale="60" zoomScaleNormal="60" zoomScaleSheetLayoutView="100" workbookViewId="0">
      <selection activeCell="C57" sqref="C57:J57"/>
    </sheetView>
  </sheetViews>
  <sheetFormatPr defaultColWidth="0" defaultRowHeight="13.5" customHeight="1" zeroHeight="1" x14ac:dyDescent="0.2"/>
  <cols>
    <col min="1" max="1" width="8.33203125" style="1" customWidth="1"/>
    <col min="2" max="16" width="14.554687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2">
      <c r="B47" s="10"/>
      <c r="C47" s="1197" t="s">
        <v>3</v>
      </c>
      <c r="D47" s="1197"/>
      <c r="E47" s="1198"/>
      <c r="F47" s="11">
        <v>15.99</v>
      </c>
      <c r="G47" s="12">
        <v>20.170000000000002</v>
      </c>
      <c r="H47" s="12">
        <v>20.87</v>
      </c>
      <c r="I47" s="12">
        <v>17.350000000000001</v>
      </c>
      <c r="J47" s="13">
        <v>17.350000000000001</v>
      </c>
    </row>
    <row r="48" spans="2:10" ht="57.75" customHeight="1" x14ac:dyDescent="0.2">
      <c r="B48" s="14"/>
      <c r="C48" s="1199" t="s">
        <v>4</v>
      </c>
      <c r="D48" s="1199"/>
      <c r="E48" s="1200"/>
      <c r="F48" s="15">
        <v>6.64</v>
      </c>
      <c r="G48" s="16">
        <v>8.4600000000000009</v>
      </c>
      <c r="H48" s="16">
        <v>6.13</v>
      </c>
      <c r="I48" s="16">
        <v>6.86</v>
      </c>
      <c r="J48" s="17">
        <v>6.75</v>
      </c>
    </row>
    <row r="49" spans="2:10" ht="57.75" customHeight="1" thickBot="1" x14ac:dyDescent="0.25">
      <c r="B49" s="18"/>
      <c r="C49" s="1201" t="s">
        <v>5</v>
      </c>
      <c r="D49" s="1201"/>
      <c r="E49" s="1202"/>
      <c r="F49" s="19" t="s">
        <v>567</v>
      </c>
      <c r="G49" s="20">
        <v>6</v>
      </c>
      <c r="H49" s="20" t="s">
        <v>568</v>
      </c>
      <c r="I49" s="20">
        <v>3.64</v>
      </c>
      <c r="J49" s="21" t="s">
        <v>569</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7zSJnubFnKGJ+m2rEodyfsY4nKv2Dof6h1epKU3FIvuljGxmyTXLUkbI5Zh/MXwRCf9ySm+PHYmFGJeaDbutiw==" saltValue="LA1s2+AfQdnSXCaG9H9we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kizai</cp:lastModifiedBy>
  <cp:lastPrinted>2020-03-09T00:35:20Z</cp:lastPrinted>
  <dcterms:created xsi:type="dcterms:W3CDTF">2020-02-10T06:08:14Z</dcterms:created>
  <dcterms:modified xsi:type="dcterms:W3CDTF">2020-04-03T00:51:23Z</dcterms:modified>
  <cp:category/>
</cp:coreProperties>
</file>