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Hn02-lfil01\共有フォルダ\税財政課LG\R06\01財政班\調査・報告（財政／起債／公営企業／公会計）\財政一般\R7.3.13〆 令和５年度財政状況資料集の提出について\"/>
    </mc:Choice>
  </mc:AlternateContent>
  <xr:revisionPtr revIDLastSave="0" documentId="13_ncr:1_{9478B981-EDE2-4510-9064-44A51960486A}" xr6:coauthVersionLast="47" xr6:coauthVersionMax="47" xr10:uidLastSave="{00000000-0000-0000-0000-000000000000}"/>
  <bookViews>
    <workbookView xWindow="12015" yWindow="120" windowWidth="11985" windowHeight="1278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C35" i="10"/>
  <c r="CO34" i="10"/>
  <c r="BW34" i="10"/>
  <c r="BW35" i="10" s="1"/>
  <c r="BW36" i="10" s="1"/>
  <c r="BW37" i="10" s="1"/>
  <c r="BW38" i="10" s="1"/>
  <c r="BW39" i="10" s="1"/>
  <c r="BW40" i="10" s="1"/>
  <c r="BW41" i="10" s="1"/>
  <c r="BE34" i="10"/>
  <c r="C34" i="10"/>
  <c r="U34" i="10" s="1"/>
  <c r="U35" i="10" s="1"/>
  <c r="U36" i="10" s="1"/>
  <c r="U37" i="10" s="1"/>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<sst xmlns="http://schemas.openxmlformats.org/spreadsheetml/2006/main" count="1137" uniqueCount="562">
  <si>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</si>
  <si>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</si>
  <si>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</si>
  <si>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</si>
  <si>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</si>
  <si>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</si>
  <si>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</si>
  <si>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</si>
  <si>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</si>
  <si>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</si>
  <si>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</si>
  <si>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</si>
  <si>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</si>
  <si>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</si>
  <si>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</si>
  <si>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</si>
  <si>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</si>
  <si>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</si>
  <si>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</si>
  <si>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</si>
  <si>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</si>
  <si>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</si>
  <si>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</si>
  <si>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</si>
  <si>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</si>
  <si>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</si>
  <si>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</si>
  <si>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</si>
  <si>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</si>
  <si>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</si>
  <si>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</si>
  <si>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</si>
  <si>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</si>
  <si>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</si>
  <si>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</si>
  <si>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</si>
  <si>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</si>
  <si>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</si>
  <si>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</si>
  <si>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</si>
  <si>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</si>
  <si>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</si>
  <si>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</si>
  <si>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</si>
  <si>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</si>
  <si>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</si>
  <si>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</si>
  <si>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</si>
  <si>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</si>
  <si>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</si>
  <si>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</si>
  <si>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</si>
  <si>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</si>
  <si>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</si>
  <si>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</si>
  <si>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</si>
  <si>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</si>
  <si>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</si>
  <si>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</si>
  <si>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</si>
  <si>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</si>
  <si>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</si>
  <si>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</si>
  <si>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</si>
  <si>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</si>
  <si>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</si>
  <si>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</si>
  <si>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</si>
  <si>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</si>
  <si>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</si>
  <si>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</si>
  <si>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</si>
  <si>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</si>
  <si>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</si>
  <si>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</si>
  <si>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</si>
  <si>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</si>
  <si>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</si>
  <si>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</si>
  <si>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長崎県</t>
    <phoneticPr fontId="5"/>
  </si>
  <si>
    <t>市町村類型</t>
    <phoneticPr fontId="5"/>
  </si>
  <si>
    <t>Ⅲ－２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</si>
  <si>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</si>
  <si>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</si>
  <si>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</si>
  <si>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</si>
  <si>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</si>
  <si>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</si>
  <si>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</si>
  <si>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</si>
  <si>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</si>
  <si>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</si>
  <si>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</si>
  <si>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</si>
  <si>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佐々町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</si>
  <si>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</si>
  <si>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</si>
  <si>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</si>
  <si>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</si>
  <si>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</si>
  <si>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</si>
  <si>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</si>
  <si>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</si>
  <si>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</si>
  <si>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</si>
  <si>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</si>
  <si>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</si>
  <si>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</si>
  <si>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</si>
  <si>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</si>
  <si>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</si>
  <si>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</si>
  <si>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</si>
  <si>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</si>
  <si>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</si>
  <si>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</si>
  <si>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</si>
  <si>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2.1</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</si>
  <si>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</si>
  <si>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</si>
  <si>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</si>
  <si>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</si>
  <si>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</si>
  <si>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</si>
  <si>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</si>
  <si>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</si>
  <si>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</si>
  <si>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</si>
  <si>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</si>
  <si>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</si>
  <si>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</si>
  <si>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</si>
  <si>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</si>
  <si>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</si>
  <si>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</si>
  <si>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</si>
  <si>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</si>
  <si>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</si>
  <si>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</si>
  <si>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</si>
  <si>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</si>
  <si>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</si>
  <si>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6"/>
  </si>
  <si>
    <t>うち日本人(％)</t>
    <phoneticPr fontId="5"/>
  </si>
  <si>
    <t>-0.9</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</si>
  <si>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</si>
  <si>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</si>
  <si>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</si>
  <si>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</si>
  <si>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</si>
  <si>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</si>
  <si>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</si>
  <si>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</si>
  <si>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</si>
  <si>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</si>
  <si>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</si>
  <si>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</si>
  <si>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</si>
  <si>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</si>
  <si>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</si>
  <si>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</si>
  <si>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</si>
  <si>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</si>
  <si>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</si>
  <si>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</si>
  <si>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</si>
  <si>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</si>
  <si>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</si>
  <si>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</si>
  <si>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</si>
  <si>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</si>
  <si>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</si>
  <si>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</si>
  <si>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</si>
  <si>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</si>
  <si>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</si>
  <si>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</si>
  <si>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</si>
  <si>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</si>
  <si>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</si>
  <si>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</si>
  <si>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</si>
  <si>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</si>
  <si>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</si>
  <si>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</si>
  <si>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</si>
  <si>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</si>
  <si>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</si>
  <si>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</si>
  <si>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</si>
  <si>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</si>
  <si>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</si>
  <si>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</si>
  <si>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</si>
  <si>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</si>
  <si>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</si>
  <si>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</si>
  <si>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</si>
  <si>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</si>
  <si>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</si>
  <si>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</si>
  <si>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</si>
  <si>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</si>
  <si>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</si>
  <si>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長崎県佐々町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</si>
  <si>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</si>
  <si>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</si>
  <si>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</si>
  <si>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</si>
  <si>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</si>
  <si>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</si>
  <si>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</si>
  <si>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</si>
  <si>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</si>
  <si>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</si>
  <si>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</si>
  <si>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</si>
  <si>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</si>
  <si>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</si>
  <si>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</si>
  <si>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</si>
  <si>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</si>
  <si>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</si>
  <si>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</si>
  <si>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</si>
  <si>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</si>
  <si>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</si>
  <si>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</si>
  <si>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</si>
  <si>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</si>
  <si>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</si>
  <si>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</si>
  <si>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</si>
  <si>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</si>
  <si>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</si>
  <si>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</si>
  <si>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</si>
  <si>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</si>
  <si>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</si>
  <si>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</si>
  <si>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</si>
  <si>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</si>
  <si>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</si>
  <si>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</si>
  <si>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</si>
  <si>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</si>
  <si>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</si>
  <si>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</si>
  <si>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</si>
  <si>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</si>
  <si>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</si>
  <si>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</si>
  <si>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</si>
  <si>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</si>
  <si>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</si>
  <si>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</si>
  <si>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</si>
  <si>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</si>
  <si>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</si>
  <si>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</si>
  <si>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</si>
  <si>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</si>
  <si>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</si>
  <si>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</si>
  <si>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</si>
  <si>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</si>
  <si>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</si>
  <si>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</si>
  <si>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</si>
  <si>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</si>
  <si>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</si>
  <si>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</si>
  <si>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</si>
  <si>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</si>
  <si>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</si>
  <si>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</si>
  <si>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</si>
  <si>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</si>
  <si>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</si>
  <si>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</si>
  <si>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</si>
  <si>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</si>
  <si>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</si>
  <si>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</si>
  <si>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</si>
  <si>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</si>
  <si>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</si>
  <si>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</si>
  <si>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</si>
  <si>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</si>
  <si>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</si>
  <si>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</si>
  <si>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</si>
  <si>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</si>
  <si>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</si>
  <si>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</si>
  <si>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</si>
  <si>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</si>
  <si>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</si>
  <si>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</si>
  <si>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</si>
  <si>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</si>
  <si>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</si>
  <si>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</si>
  <si>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</si>
  <si>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</si>
  <si>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</si>
  <si>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</si>
  <si>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</si>
  <si>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</si>
  <si>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</si>
  <si>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</si>
  <si>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</si>
  <si>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</si>
  <si>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</si>
  <si>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</si>
  <si>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</si>
  <si>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</si>
  <si>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</si>
  <si>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</si>
  <si>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</si>
  <si>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</si>
  <si>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</si>
  <si>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</si>
  <si>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</si>
  <si>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</si>
  <si>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</si>
  <si>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</si>
  <si>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</si>
  <si>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</si>
  <si>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</si>
  <si>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</si>
  <si>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</si>
  <si>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</si>
  <si>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</si>
  <si>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</si>
  <si>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</si>
  <si>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</si>
  <si>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</si>
  <si>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</si>
  <si>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</si>
  <si>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</si>
  <si>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</si>
  <si>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</si>
  <si>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</si>
  <si>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</si>
  <si>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</si>
  <si>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</si>
  <si>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</si>
  <si>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</si>
  <si>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</si>
  <si>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</si>
  <si>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</si>
  <si>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</si>
  <si>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</si>
  <si>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長崎県佐々町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</si>
  <si>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</si>
  <si>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</si>
  <si>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</si>
  <si>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</si>
  <si>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</si>
  <si>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</si>
  <si>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</si>
  <si>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</si>
  <si>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</si>
  <si>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</si>
  <si>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</si>
  <si>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</si>
  <si>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</si>
  <si>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</si>
  <si>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</si>
  <si>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</si>
  <si>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</si>
  <si>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</si>
  <si>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</si>
  <si>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</si>
  <si>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</si>
  <si>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</si>
  <si>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</si>
  <si>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</si>
  <si>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</si>
  <si>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</si>
  <si>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</si>
  <si>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</si>
  <si>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</si>
  <si>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</si>
  <si>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</si>
  <si>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</si>
  <si>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</si>
  <si>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</si>
  <si>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国民健康保険診療所特別会計</t>
    <phoneticPr fontId="5"/>
  </si>
  <si>
    <t>介護保険特別会計</t>
    <phoneticPr fontId="5"/>
  </si>
  <si>
    <t>後期高齢者医療特別会計</t>
    <phoneticPr fontId="5"/>
  </si>
  <si>
    <t>水道事業会計</t>
    <phoneticPr fontId="5"/>
  </si>
  <si>
    <t>法適用企業</t>
    <phoneticPr fontId="5"/>
  </si>
  <si>
    <t>公共下水道事業会計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</si>
  <si>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</si>
  <si>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</si>
  <si>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</si>
  <si>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</si>
  <si>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</si>
  <si>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</si>
  <si>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</si>
  <si>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</si>
  <si>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</si>
  <si>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</si>
  <si>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</si>
  <si>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</si>
  <si>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</si>
  <si>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</si>
  <si>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</si>
  <si>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</si>
  <si>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</si>
  <si>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</si>
  <si>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</si>
  <si>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</si>
  <si>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</si>
  <si>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</si>
  <si>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</si>
  <si>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</si>
  <si>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</si>
  <si>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</si>
  <si>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</si>
  <si>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</si>
  <si>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</si>
  <si>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</si>
  <si>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</si>
  <si>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</si>
  <si>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</si>
  <si>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</si>
  <si>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</si>
  <si>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</si>
  <si>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</si>
  <si>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</si>
  <si>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</si>
  <si>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</si>
  <si>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</si>
  <si>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</si>
  <si>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</si>
  <si>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</si>
  <si>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</si>
  <si>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</si>
  <si>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</si>
  <si>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</si>
  <si>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</si>
  <si>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</si>
  <si>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</si>
  <si>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</si>
  <si>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</si>
  <si>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</si>
  <si>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</si>
  <si>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</si>
  <si>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</si>
  <si>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</si>
  <si>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</si>
  <si>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</si>
  <si>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</si>
  <si>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</si>
  <si>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</si>
  <si>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</si>
  <si>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</si>
  <si>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</si>
  <si>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</si>
  <si>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</si>
  <si>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</si>
  <si>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</si>
  <si>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</si>
  <si>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</si>
  <si>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</si>
  <si>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</si>
  <si>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</si>
  <si>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</si>
  <si>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</si>
  <si>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</si>
  <si>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</si>
  <si>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</si>
  <si>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</si>
  <si>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</si>
  <si>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</si>
  <si>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</si>
  <si>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</si>
  <si>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</si>
  <si>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</si>
  <si>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</si>
  <si>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</si>
  <si>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</si>
  <si>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</si>
  <si>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</si>
  <si>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</si>
  <si>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</si>
  <si>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</si>
  <si>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</si>
  <si>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</si>
  <si>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</si>
  <si>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</si>
  <si>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</si>
  <si>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</si>
  <si>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</si>
  <si>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</si>
  <si>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</si>
  <si>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</si>
  <si>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</si>
  <si>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</si>
  <si>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</si>
  <si>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</si>
  <si>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</si>
  <si>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</si>
  <si>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</si>
  <si>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</si>
  <si>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</si>
  <si>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</si>
  <si>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</si>
  <si>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</si>
  <si>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</si>
  <si>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</si>
  <si>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</si>
  <si>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</si>
  <si>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</si>
  <si>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</si>
  <si>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</si>
  <si>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</si>
  <si>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</si>
  <si>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</si>
  <si>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</si>
  <si>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</si>
  <si>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</si>
  <si>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</si>
  <si>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</si>
  <si>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</si>
  <si>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</si>
  <si>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</si>
  <si>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9.67</t>
  </si>
  <si>
    <t>水道事業会計</t>
  </si>
  <si>
    <t>一般会計</t>
  </si>
  <si>
    <t>介護保険特別会計</t>
  </si>
  <si>
    <t>公共下水道事業会計</t>
  </si>
  <si>
    <t>国民健康保険特別会計</t>
  </si>
  <si>
    <t>国民健康保険診療所特別会計</t>
  </si>
  <si>
    <t>後期高齢者医療特別会計</t>
  </si>
  <si>
    <t>その他会計（赤字）</t>
  </si>
  <si>
    <t>その他会計（黒字）</t>
  </si>
  <si>
    <t>R01</t>
    <phoneticPr fontId="5"/>
  </si>
  <si>
    <t>R02</t>
    <phoneticPr fontId="5"/>
  </si>
  <si>
    <t>R03</t>
    <phoneticPr fontId="5"/>
  </si>
  <si>
    <t>R04</t>
    <phoneticPr fontId="5"/>
  </si>
  <si>
    <t>R05</t>
    <phoneticPr fontId="5"/>
  </si>
  <si>
    <t>公共施設整備基金</t>
    <rPh sb="0" eb="2">
      <t>コウキョウ</t>
    </rPh>
    <rPh sb="2" eb="4">
      <t>シセツ</t>
    </rPh>
    <rPh sb="4" eb="6">
      <t>セイビ</t>
    </rPh>
    <rPh sb="6" eb="8">
      <t>キキン</t>
    </rPh>
    <phoneticPr fontId="5"/>
  </si>
  <si>
    <t>庁舎整備基金</t>
    <rPh sb="0" eb="2">
      <t>チョウシャ</t>
    </rPh>
    <rPh sb="2" eb="4">
      <t>セイビ</t>
    </rPh>
    <rPh sb="4" eb="6">
      <t>キキン</t>
    </rPh>
    <phoneticPr fontId="5"/>
  </si>
  <si>
    <t>地域振興基金</t>
    <rPh sb="0" eb="2">
      <t>チイキ</t>
    </rPh>
    <rPh sb="2" eb="4">
      <t>シンコウ</t>
    </rPh>
    <rPh sb="4" eb="6">
      <t>キキン</t>
    </rPh>
    <phoneticPr fontId="5"/>
  </si>
  <si>
    <t>地域福祉基金</t>
    <phoneticPr fontId="5"/>
  </si>
  <si>
    <t>ふるさと応援基金</t>
    <rPh sb="4" eb="6">
      <t>オウエン</t>
    </rPh>
    <rPh sb="6" eb="8">
      <t>キキン</t>
    </rPh>
    <phoneticPr fontId="2"/>
  </si>
  <si>
    <t>長崎県市町村総合事務組合（一般会計）</t>
  </si>
  <si>
    <t>長崎県市町村総合事務組合（市町村会館管理事業特別会計）</t>
  </si>
  <si>
    <t>長崎県市町村総合事務組合（市町村会館馬町別館管理事業特別会計）</t>
  </si>
  <si>
    <t>長崎県市町村総合事務組合（公平委員会特別会計）</t>
  </si>
  <si>
    <t>長崎県市町村総合事務組合（行政不服審査会事業特別会計）</t>
  </si>
  <si>
    <t>長崎県市町村総合事務組合（交通災害共済事業特別会計）</t>
  </si>
  <si>
    <t>長崎県後期高齢者医療広域連合（普通会計）</t>
  </si>
  <si>
    <t>長崎県後期高齢者医療広域連合（後期高齢者医療事業会計）</t>
  </si>
  <si>
    <t>長崎県林業公社</t>
    <phoneticPr fontId="10"/>
  </si>
  <si>
    <t>-</t>
    <phoneticPr fontId="2"/>
  </si>
  <si>
    <t>〇</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</si>
</sst>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103390</c:v>
                </c:pt>
                <c:pt idx="1">
                  <c:v>117234</c:v>
                </c:pt>
                <c:pt idx="2">
                  <c:v>97758</c:v>
                </c:pt>
                <c:pt idx="3">
                  <c:v>91338</c:v>
                </c:pt>
                <c:pt idx="4">
                  <c:v>103975</c:v>
                </c:pt>
              </c:numCache>
            </c:numRef>
          </c:val>
          <c:smooth val="0"/>
          <c:extLst>
            <c:ext xmlns:c16="http://schemas.microsoft.com/office/drawing/2014/chart" uri="{C3380CC4-5D6E-409C-BE32-E72D297353CC}">
              <c16:uniqueId val="{00000000-9A6F-4419-B0E0-61F260A3429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66564</c:v>
                </c:pt>
                <c:pt idx="1">
                  <c:v>62668</c:v>
                </c:pt>
                <c:pt idx="2">
                  <c:v>74559</c:v>
                </c:pt>
                <c:pt idx="3">
                  <c:v>99869</c:v>
                </c:pt>
                <c:pt idx="4">
                  <c:v>177517</c:v>
                </c:pt>
              </c:numCache>
            </c:numRef>
          </c:val>
          <c:smooth val="0"/>
          <c:extLst>
            <c:ext xmlns:c16="http://schemas.microsoft.com/office/drawing/2014/chart" uri="{C3380CC4-5D6E-409C-BE32-E72D297353CC}">
              <c16:uniqueId val="{00000001-9A6F-4419-B0E0-61F260A3429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7.52</c:v>
                </c:pt>
                <c:pt idx="1">
                  <c:v>7.36</c:v>
                </c:pt>
                <c:pt idx="2">
                  <c:v>8.6199999999999992</c:v>
                </c:pt>
                <c:pt idx="3">
                  <c:v>8.66</c:v>
                </c:pt>
                <c:pt idx="4">
                  <c:v>8.08</c:v>
                </c:pt>
              </c:numCache>
            </c:numRef>
          </c:val>
          <c:extLst>
            <c:ext xmlns:c16="http://schemas.microsoft.com/office/drawing/2014/chart" uri="{C3380CC4-5D6E-409C-BE32-E72D297353CC}">
              <c16:uniqueId val="{00000000-63F1-461C-BA82-FC20894DA40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29.49</c:v>
                </c:pt>
                <c:pt idx="1">
                  <c:v>17.079999999999998</c:v>
                </c:pt>
                <c:pt idx="2">
                  <c:v>22.06</c:v>
                </c:pt>
                <c:pt idx="3">
                  <c:v>25.84</c:v>
                </c:pt>
                <c:pt idx="4">
                  <c:v>33.99</c:v>
                </c:pt>
              </c:numCache>
            </c:numRef>
          </c:val>
          <c:extLst>
            <c:ext xmlns:c16="http://schemas.microsoft.com/office/drawing/2014/chart" uri="{C3380CC4-5D6E-409C-BE32-E72D297353CC}">
              <c16:uniqueId val="{00000001-63F1-461C-BA82-FC20894DA40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13.36</c:v>
                </c:pt>
                <c:pt idx="1">
                  <c:v>-9.67</c:v>
                </c:pt>
                <c:pt idx="2">
                  <c:v>7.36</c:v>
                </c:pt>
                <c:pt idx="3">
                  <c:v>2.94</c:v>
                </c:pt>
                <c:pt idx="4">
                  <c:v>7.82</c:v>
                </c:pt>
              </c:numCache>
            </c:numRef>
          </c:val>
          <c:smooth val="0"/>
          <c:extLst>
            <c:ext xmlns:c16="http://schemas.microsoft.com/office/drawing/2014/chart" uri="{C3380CC4-5D6E-409C-BE32-E72D297353CC}">
              <c16:uniqueId val="{00000002-63F1-461C-BA82-FC20894DA40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2.77</c:v>
                </c:pt>
                <c:pt idx="2">
                  <c:v>#N/A</c:v>
                </c:pt>
                <c:pt idx="3">
                  <c:v>0.05</c:v>
                </c:pt>
                <c:pt idx="4">
                  <c:v>#N/A</c:v>
                </c:pt>
                <c:pt idx="5">
                  <c:v>0.05</c:v>
                </c:pt>
                <c:pt idx="6">
                  <c:v>0</c:v>
                </c:pt>
                <c:pt idx="7">
                  <c:v>0</c:v>
                </c:pt>
                <c:pt idx="8">
                  <c:v>0</c:v>
                </c:pt>
                <c:pt idx="9">
                  <c:v>0</c:v>
                </c:pt>
              </c:numCache>
            </c:numRef>
          </c:val>
          <c:extLst>
            <c:ext xmlns:c16="http://schemas.microsoft.com/office/drawing/2014/chart" uri="{C3380CC4-5D6E-409C-BE32-E72D297353CC}">
              <c16:uniqueId val="{00000000-0AA0-418C-8E3D-49BA4C3439E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AA0-418C-8E3D-49BA4C3439E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AA0-418C-8E3D-49BA4C3439E9}"/>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0.02</c:v>
                </c:pt>
              </c:numCache>
            </c:numRef>
          </c:val>
          <c:extLst>
            <c:ext xmlns:c16="http://schemas.microsoft.com/office/drawing/2014/chart" uri="{C3380CC4-5D6E-409C-BE32-E72D297353CC}">
              <c16:uniqueId val="{00000003-0AA0-418C-8E3D-49BA4C3439E9}"/>
            </c:ext>
          </c:extLst>
        </c:ser>
        <c:ser>
          <c:idx val="4"/>
          <c:order val="4"/>
          <c:tx>
            <c:strRef>
              <c:f>データシート!$A$31</c:f>
              <c:strCache>
                <c:ptCount val="1"/>
                <c:pt idx="0">
                  <c:v>国民健康保険診療所特別会計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0.03</c:v>
                </c:pt>
                <c:pt idx="2">
                  <c:v>#N/A</c:v>
                </c:pt>
                <c:pt idx="3">
                  <c:v>0.03</c:v>
                </c:pt>
                <c:pt idx="4">
                  <c:v>#N/A</c:v>
                </c:pt>
                <c:pt idx="5">
                  <c:v>0.04</c:v>
                </c:pt>
                <c:pt idx="6">
                  <c:v>#N/A</c:v>
                </c:pt>
                <c:pt idx="7">
                  <c:v>0.04</c:v>
                </c:pt>
                <c:pt idx="8">
                  <c:v>#N/A</c:v>
                </c:pt>
                <c:pt idx="9">
                  <c:v>0.02</c:v>
                </c:pt>
              </c:numCache>
            </c:numRef>
          </c:val>
          <c:extLst>
            <c:ext xmlns:c16="http://schemas.microsoft.com/office/drawing/2014/chart" uri="{C3380CC4-5D6E-409C-BE32-E72D297353CC}">
              <c16:uniqueId val="{00000004-0AA0-418C-8E3D-49BA4C3439E9}"/>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0.56000000000000005</c:v>
                </c:pt>
                <c:pt idx="2">
                  <c:v>#N/A</c:v>
                </c:pt>
                <c:pt idx="3">
                  <c:v>0.87</c:v>
                </c:pt>
                <c:pt idx="4">
                  <c:v>#N/A</c:v>
                </c:pt>
                <c:pt idx="5">
                  <c:v>0.63</c:v>
                </c:pt>
                <c:pt idx="6">
                  <c:v>#N/A</c:v>
                </c:pt>
                <c:pt idx="7">
                  <c:v>0.67</c:v>
                </c:pt>
                <c:pt idx="8">
                  <c:v>#N/A</c:v>
                </c:pt>
                <c:pt idx="9">
                  <c:v>0.41</c:v>
                </c:pt>
              </c:numCache>
            </c:numRef>
          </c:val>
          <c:extLst>
            <c:ext xmlns:c16="http://schemas.microsoft.com/office/drawing/2014/chart" uri="{C3380CC4-5D6E-409C-BE32-E72D297353CC}">
              <c16:uniqueId val="{00000005-0AA0-418C-8E3D-49BA4C3439E9}"/>
            </c:ext>
          </c:extLst>
        </c:ser>
        <c:ser>
          <c:idx val="6"/>
          <c:order val="6"/>
          <c:tx>
            <c:strRef>
              <c:f>データシート!$A$33</c:f>
              <c:strCache>
                <c:ptCount val="1"/>
                <c:pt idx="0">
                  <c:v>公共下水道事業会計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0</c:v>
                </c:pt>
                <c:pt idx="1">
                  <c:v>0</c:v>
                </c:pt>
                <c:pt idx="2">
                  <c:v>#N/A</c:v>
                </c:pt>
                <c:pt idx="3">
                  <c:v>0</c:v>
                </c:pt>
                <c:pt idx="4">
                  <c:v>#N/A</c:v>
                </c:pt>
                <c:pt idx="5">
                  <c:v>0.34</c:v>
                </c:pt>
                <c:pt idx="6">
                  <c:v>#N/A</c:v>
                </c:pt>
                <c:pt idx="7">
                  <c:v>0.94</c:v>
                </c:pt>
                <c:pt idx="8">
                  <c:v>#N/A</c:v>
                </c:pt>
                <c:pt idx="9">
                  <c:v>0.9</c:v>
                </c:pt>
              </c:numCache>
            </c:numRef>
          </c:val>
          <c:extLst>
            <c:ext xmlns:c16="http://schemas.microsoft.com/office/drawing/2014/chart" uri="{C3380CC4-5D6E-409C-BE32-E72D297353CC}">
              <c16:uniqueId val="{00000006-0AA0-418C-8E3D-49BA4C3439E9}"/>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0.44</c:v>
                </c:pt>
                <c:pt idx="2">
                  <c:v>#N/A</c:v>
                </c:pt>
                <c:pt idx="3">
                  <c:v>0.92</c:v>
                </c:pt>
                <c:pt idx="4">
                  <c:v>#N/A</c:v>
                </c:pt>
                <c:pt idx="5">
                  <c:v>0.8</c:v>
                </c:pt>
                <c:pt idx="6">
                  <c:v>#N/A</c:v>
                </c:pt>
                <c:pt idx="7">
                  <c:v>0.84</c:v>
                </c:pt>
                <c:pt idx="8">
                  <c:v>#N/A</c:v>
                </c:pt>
                <c:pt idx="9">
                  <c:v>0.91</c:v>
                </c:pt>
              </c:numCache>
            </c:numRef>
          </c:val>
          <c:extLst>
            <c:ext xmlns:c16="http://schemas.microsoft.com/office/drawing/2014/chart" uri="{C3380CC4-5D6E-409C-BE32-E72D297353CC}">
              <c16:uniqueId val="{00000007-0AA0-418C-8E3D-49BA4C3439E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7.51</c:v>
                </c:pt>
                <c:pt idx="2">
                  <c:v>#N/A</c:v>
                </c:pt>
                <c:pt idx="3">
                  <c:v>7.36</c:v>
                </c:pt>
                <c:pt idx="4">
                  <c:v>#N/A</c:v>
                </c:pt>
                <c:pt idx="5">
                  <c:v>8.61</c:v>
                </c:pt>
                <c:pt idx="6">
                  <c:v>#N/A</c:v>
                </c:pt>
                <c:pt idx="7">
                  <c:v>8.66</c:v>
                </c:pt>
                <c:pt idx="8">
                  <c:v>#N/A</c:v>
                </c:pt>
                <c:pt idx="9">
                  <c:v>8.08</c:v>
                </c:pt>
              </c:numCache>
            </c:numRef>
          </c:val>
          <c:extLst>
            <c:ext xmlns:c16="http://schemas.microsoft.com/office/drawing/2014/chart" uri="{C3380CC4-5D6E-409C-BE32-E72D297353CC}">
              <c16:uniqueId val="{00000008-0AA0-418C-8E3D-49BA4C3439E9}"/>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26.73</c:v>
                </c:pt>
                <c:pt idx="2">
                  <c:v>#N/A</c:v>
                </c:pt>
                <c:pt idx="3">
                  <c:v>24.18</c:v>
                </c:pt>
                <c:pt idx="4">
                  <c:v>#N/A</c:v>
                </c:pt>
                <c:pt idx="5">
                  <c:v>23.5</c:v>
                </c:pt>
                <c:pt idx="6">
                  <c:v>#N/A</c:v>
                </c:pt>
                <c:pt idx="7">
                  <c:v>23.98</c:v>
                </c:pt>
                <c:pt idx="8">
                  <c:v>#N/A</c:v>
                </c:pt>
                <c:pt idx="9">
                  <c:v>23.78</c:v>
                </c:pt>
              </c:numCache>
            </c:numRef>
          </c:val>
          <c:extLst>
            <c:ext xmlns:c16="http://schemas.microsoft.com/office/drawing/2014/chart" uri="{C3380CC4-5D6E-409C-BE32-E72D297353CC}">
              <c16:uniqueId val="{00000009-0AA0-418C-8E3D-49BA4C3439E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533</c:v>
                </c:pt>
                <c:pt idx="5">
                  <c:v>529</c:v>
                </c:pt>
                <c:pt idx="8">
                  <c:v>540</c:v>
                </c:pt>
                <c:pt idx="11">
                  <c:v>518</c:v>
                </c:pt>
                <c:pt idx="14">
                  <c:v>509</c:v>
                </c:pt>
              </c:numCache>
            </c:numRef>
          </c:val>
          <c:extLst>
            <c:ext xmlns:c16="http://schemas.microsoft.com/office/drawing/2014/chart" uri="{C3380CC4-5D6E-409C-BE32-E72D297353CC}">
              <c16:uniqueId val="{00000000-6B03-4E0B-A892-A194892D17A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B03-4E0B-A892-A194892D17A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B03-4E0B-A892-A194892D17A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B03-4E0B-A892-A194892D17A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288</c:v>
                </c:pt>
                <c:pt idx="3">
                  <c:v>302</c:v>
                </c:pt>
                <c:pt idx="6">
                  <c:v>312</c:v>
                </c:pt>
                <c:pt idx="9">
                  <c:v>281</c:v>
                </c:pt>
                <c:pt idx="12">
                  <c:v>270</c:v>
                </c:pt>
              </c:numCache>
            </c:numRef>
          </c:val>
          <c:extLst>
            <c:ext xmlns:c16="http://schemas.microsoft.com/office/drawing/2014/chart" uri="{C3380CC4-5D6E-409C-BE32-E72D297353CC}">
              <c16:uniqueId val="{00000004-6B03-4E0B-A892-A194892D17A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B03-4E0B-A892-A194892D17A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B03-4E0B-A892-A194892D17A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514</c:v>
                </c:pt>
                <c:pt idx="3">
                  <c:v>507</c:v>
                </c:pt>
                <c:pt idx="6">
                  <c:v>525</c:v>
                </c:pt>
                <c:pt idx="9">
                  <c:v>530</c:v>
                </c:pt>
                <c:pt idx="12">
                  <c:v>543</c:v>
                </c:pt>
              </c:numCache>
            </c:numRef>
          </c:val>
          <c:extLst>
            <c:ext xmlns:c16="http://schemas.microsoft.com/office/drawing/2014/chart" uri="{C3380CC4-5D6E-409C-BE32-E72D297353CC}">
              <c16:uniqueId val="{00000007-6B03-4E0B-A892-A194892D17A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269</c:v>
                </c:pt>
                <c:pt idx="2">
                  <c:v>#N/A</c:v>
                </c:pt>
                <c:pt idx="3">
                  <c:v>#N/A</c:v>
                </c:pt>
                <c:pt idx="4">
                  <c:v>280</c:v>
                </c:pt>
                <c:pt idx="5">
                  <c:v>#N/A</c:v>
                </c:pt>
                <c:pt idx="6">
                  <c:v>#N/A</c:v>
                </c:pt>
                <c:pt idx="7">
                  <c:v>297</c:v>
                </c:pt>
                <c:pt idx="8">
                  <c:v>#N/A</c:v>
                </c:pt>
                <c:pt idx="9">
                  <c:v>#N/A</c:v>
                </c:pt>
                <c:pt idx="10">
                  <c:v>293</c:v>
                </c:pt>
                <c:pt idx="11">
                  <c:v>#N/A</c:v>
                </c:pt>
                <c:pt idx="12">
                  <c:v>#N/A</c:v>
                </c:pt>
                <c:pt idx="13">
                  <c:v>304</c:v>
                </c:pt>
                <c:pt idx="14">
                  <c:v>#N/A</c:v>
                </c:pt>
              </c:numCache>
            </c:numRef>
          </c:val>
          <c:smooth val="0"/>
          <c:extLst>
            <c:ext xmlns:c16="http://schemas.microsoft.com/office/drawing/2014/chart" uri="{C3380CC4-5D6E-409C-BE32-E72D297353CC}">
              <c16:uniqueId val="{00000008-6B03-4E0B-A892-A194892D17A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4685</c:v>
                </c:pt>
                <c:pt idx="5">
                  <c:v>4761</c:v>
                </c:pt>
                <c:pt idx="8">
                  <c:v>4861</c:v>
                </c:pt>
                <c:pt idx="11">
                  <c:v>4951</c:v>
                </c:pt>
                <c:pt idx="14">
                  <c:v>5766</c:v>
                </c:pt>
              </c:numCache>
            </c:numRef>
          </c:val>
          <c:extLst>
            <c:ext xmlns:c16="http://schemas.microsoft.com/office/drawing/2014/chart" uri="{C3380CC4-5D6E-409C-BE32-E72D297353CC}">
              <c16:uniqueId val="{00000000-3255-4B03-B500-99C2D7768D2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197</c:v>
                </c:pt>
                <c:pt idx="5">
                  <c:v>252</c:v>
                </c:pt>
                <c:pt idx="8">
                  <c:v>215</c:v>
                </c:pt>
                <c:pt idx="11">
                  <c:v>246</c:v>
                </c:pt>
                <c:pt idx="14">
                  <c:v>249</c:v>
                </c:pt>
              </c:numCache>
            </c:numRef>
          </c:val>
          <c:extLst>
            <c:ext xmlns:c16="http://schemas.microsoft.com/office/drawing/2014/chart" uri="{C3380CC4-5D6E-409C-BE32-E72D297353CC}">
              <c16:uniqueId val="{00000001-3255-4B03-B500-99C2D7768D2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6081</c:v>
                </c:pt>
                <c:pt idx="5">
                  <c:v>5327</c:v>
                </c:pt>
                <c:pt idx="8">
                  <c:v>5779</c:v>
                </c:pt>
                <c:pt idx="11">
                  <c:v>5624</c:v>
                </c:pt>
                <c:pt idx="14">
                  <c:v>5244</c:v>
                </c:pt>
              </c:numCache>
            </c:numRef>
          </c:val>
          <c:extLst>
            <c:ext xmlns:c16="http://schemas.microsoft.com/office/drawing/2014/chart" uri="{C3380CC4-5D6E-409C-BE32-E72D297353CC}">
              <c16:uniqueId val="{00000002-3255-4B03-B500-99C2D7768D2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255-4B03-B500-99C2D7768D2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255-4B03-B500-99C2D7768D2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3</c:v>
                </c:pt>
                <c:pt idx="3">
                  <c:v>3</c:v>
                </c:pt>
                <c:pt idx="6">
                  <c:v>3</c:v>
                </c:pt>
                <c:pt idx="9">
                  <c:v>2</c:v>
                </c:pt>
                <c:pt idx="12">
                  <c:v>7</c:v>
                </c:pt>
              </c:numCache>
            </c:numRef>
          </c:val>
          <c:extLst>
            <c:ext xmlns:c16="http://schemas.microsoft.com/office/drawing/2014/chart" uri="{C3380CC4-5D6E-409C-BE32-E72D297353CC}">
              <c16:uniqueId val="{00000005-3255-4B03-B500-99C2D7768D2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675</c:v>
                </c:pt>
                <c:pt idx="3">
                  <c:v>675</c:v>
                </c:pt>
                <c:pt idx="6">
                  <c:v>675</c:v>
                </c:pt>
                <c:pt idx="9">
                  <c:v>686</c:v>
                </c:pt>
                <c:pt idx="12">
                  <c:v>691</c:v>
                </c:pt>
              </c:numCache>
            </c:numRef>
          </c:val>
          <c:extLst>
            <c:ext xmlns:c16="http://schemas.microsoft.com/office/drawing/2014/chart" uri="{C3380CC4-5D6E-409C-BE32-E72D297353CC}">
              <c16:uniqueId val="{00000006-3255-4B03-B500-99C2D7768D2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3255-4B03-B500-99C2D7768D2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3074</c:v>
                </c:pt>
                <c:pt idx="3">
                  <c:v>2884</c:v>
                </c:pt>
                <c:pt idx="6">
                  <c:v>2612</c:v>
                </c:pt>
                <c:pt idx="9">
                  <c:v>2362</c:v>
                </c:pt>
                <c:pt idx="12">
                  <c:v>2148</c:v>
                </c:pt>
              </c:numCache>
            </c:numRef>
          </c:val>
          <c:extLst>
            <c:ext xmlns:c16="http://schemas.microsoft.com/office/drawing/2014/chart" uri="{C3380CC4-5D6E-409C-BE32-E72D297353CC}">
              <c16:uniqueId val="{00000008-3255-4B03-B500-99C2D7768D2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255-4B03-B500-99C2D7768D2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4237</c:v>
                </c:pt>
                <c:pt idx="3">
                  <c:v>4229</c:v>
                </c:pt>
                <c:pt idx="6">
                  <c:v>4256</c:v>
                </c:pt>
                <c:pt idx="9">
                  <c:v>4573</c:v>
                </c:pt>
                <c:pt idx="12">
                  <c:v>5602</c:v>
                </c:pt>
              </c:numCache>
            </c:numRef>
          </c:val>
          <c:extLst>
            <c:ext xmlns:c16="http://schemas.microsoft.com/office/drawing/2014/chart" uri="{C3380CC4-5D6E-409C-BE32-E72D297353CC}">
              <c16:uniqueId val="{0000000A-3255-4B03-B500-99C2D7768D2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255-4B03-B500-99C2D7768D2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870</c:v>
                </c:pt>
                <c:pt idx="1">
                  <c:v>990</c:v>
                </c:pt>
                <c:pt idx="2">
                  <c:v>1312</c:v>
                </c:pt>
              </c:numCache>
            </c:numRef>
          </c:val>
          <c:extLst>
            <c:ext xmlns:c16="http://schemas.microsoft.com/office/drawing/2014/chart" uri="{C3380CC4-5D6E-409C-BE32-E72D297353CC}">
              <c16:uniqueId val="{00000000-FB8E-4F90-90AC-7622E44410C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637</c:v>
                </c:pt>
                <c:pt idx="1">
                  <c:v>635</c:v>
                </c:pt>
                <c:pt idx="2">
                  <c:v>552</c:v>
                </c:pt>
              </c:numCache>
            </c:numRef>
          </c:val>
          <c:extLst>
            <c:ext xmlns:c16="http://schemas.microsoft.com/office/drawing/2014/chart" uri="{C3380CC4-5D6E-409C-BE32-E72D297353CC}">
              <c16:uniqueId val="{00000001-FB8E-4F90-90AC-7622E44410C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3732</c:v>
                </c:pt>
                <c:pt idx="1">
                  <c:v>3453</c:v>
                </c:pt>
                <c:pt idx="2">
                  <c:v>2866</c:v>
                </c:pt>
              </c:numCache>
            </c:numRef>
          </c:val>
          <c:extLst>
            <c:ext xmlns:c16="http://schemas.microsoft.com/office/drawing/2014/chart" uri="{C3380CC4-5D6E-409C-BE32-E72D297353CC}">
              <c16:uniqueId val="{00000002-FB8E-4F90-90AC-7622E44410C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長崎県佐々町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13,988
13,908
32.26
9,475,366
8,777,334
311,981
3,860,003
5,601,543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50">
              <a:latin typeface="ＭＳ Ｐゴシック" panose="020B0600070205080204" pitchFamily="50" charset="-128"/>
              <a:ea typeface="ＭＳ Ｐゴシック" panose="020B0600070205080204" pitchFamily="50" charset="-128"/>
            </a:rPr>
            <a:t>前年度比△</a:t>
          </a:r>
          <a:r>
            <a:rPr kumimoji="1" lang="en-US" altLang="ja-JP" sz="950">
              <a:latin typeface="ＭＳ Ｐゴシック" panose="020B0600070205080204" pitchFamily="50" charset="-128"/>
              <a:ea typeface="ＭＳ Ｐゴシック" panose="020B0600070205080204" pitchFamily="50" charset="-128"/>
            </a:rPr>
            <a:t>0.06</a:t>
          </a:r>
          <a:r>
            <a:rPr kumimoji="1" lang="ja-JP" altLang="en-US" sz="950">
              <a:latin typeface="ＭＳ Ｐゴシック" panose="020B0600070205080204" pitchFamily="50" charset="-128"/>
              <a:ea typeface="ＭＳ Ｐゴシック" panose="020B0600070205080204" pitchFamily="50" charset="-128"/>
            </a:rPr>
            <a:t>ポイント、類似団体比＋</a:t>
          </a:r>
          <a:r>
            <a:rPr kumimoji="1" lang="en-US" altLang="ja-JP" sz="950">
              <a:latin typeface="ＭＳ Ｐゴシック" panose="020B0600070205080204" pitchFamily="50" charset="-128"/>
              <a:ea typeface="ＭＳ Ｐゴシック" panose="020B0600070205080204" pitchFamily="50" charset="-128"/>
            </a:rPr>
            <a:t>0.05</a:t>
          </a:r>
          <a:r>
            <a:rPr kumimoji="1" lang="ja-JP" altLang="en-US" sz="950">
              <a:latin typeface="ＭＳ Ｐゴシック" panose="020B0600070205080204" pitchFamily="50" charset="-128"/>
              <a:ea typeface="ＭＳ Ｐゴシック" panose="020B0600070205080204" pitchFamily="50" charset="-128"/>
            </a:rPr>
            <a:t>ポイントとなっている。</a:t>
          </a:r>
        </a:p>
        <a:p>
          <a:r>
            <a:rPr kumimoji="1" lang="ja-JP" altLang="en-US" sz="950">
              <a:latin typeface="ＭＳ Ｐゴシック" panose="020B0600070205080204" pitchFamily="50" charset="-128"/>
              <a:ea typeface="ＭＳ Ｐゴシック" panose="020B0600070205080204" pitchFamily="50" charset="-128"/>
            </a:rPr>
            <a:t>分子となる基準財政収入額については、前年度比△</a:t>
          </a:r>
          <a:r>
            <a:rPr kumimoji="1" lang="en-US" altLang="ja-JP" sz="950">
              <a:latin typeface="ＭＳ Ｐゴシック" panose="020B0600070205080204" pitchFamily="50" charset="-128"/>
              <a:ea typeface="ＭＳ Ｐゴシック" panose="020B0600070205080204" pitchFamily="50" charset="-128"/>
            </a:rPr>
            <a:t>60</a:t>
          </a:r>
          <a:r>
            <a:rPr kumimoji="1" lang="ja-JP" altLang="en-US" sz="950">
              <a:latin typeface="ＭＳ Ｐゴシック" panose="020B0600070205080204" pitchFamily="50" charset="-128"/>
              <a:ea typeface="ＭＳ Ｐゴシック" panose="020B0600070205080204" pitchFamily="50" charset="-128"/>
            </a:rPr>
            <a:t>百万円となっており、前年度より</a:t>
          </a:r>
          <a:r>
            <a:rPr kumimoji="1" lang="en-US" altLang="ja-JP" sz="950">
              <a:latin typeface="ＭＳ Ｐゴシック" panose="020B0600070205080204" pitchFamily="50" charset="-128"/>
              <a:ea typeface="ＭＳ Ｐゴシック" panose="020B0600070205080204" pitchFamily="50" charset="-128"/>
            </a:rPr>
            <a:t>3.6</a:t>
          </a:r>
          <a:r>
            <a:rPr kumimoji="1" lang="ja-JP" altLang="en-US" sz="950">
              <a:latin typeface="ＭＳ Ｐゴシック" panose="020B0600070205080204" pitchFamily="50" charset="-128"/>
              <a:ea typeface="ＭＳ Ｐゴシック" panose="020B0600070205080204" pitchFamily="50" charset="-128"/>
            </a:rPr>
            <a:t>％減少している。分母となる基準財政需要額についても、前年度比</a:t>
          </a:r>
          <a:r>
            <a:rPr kumimoji="1" lang="en-US" altLang="ja-JP" sz="950">
              <a:latin typeface="ＭＳ Ｐゴシック" panose="020B0600070205080204" pitchFamily="50" charset="-128"/>
              <a:ea typeface="ＭＳ Ｐゴシック" panose="020B0600070205080204" pitchFamily="50" charset="-128"/>
            </a:rPr>
            <a:t>+98</a:t>
          </a:r>
          <a:r>
            <a:rPr kumimoji="1" lang="ja-JP" altLang="en-US" sz="950">
              <a:latin typeface="ＭＳ Ｐゴシック" panose="020B0600070205080204" pitchFamily="50" charset="-128"/>
              <a:ea typeface="ＭＳ Ｐゴシック" panose="020B0600070205080204" pitchFamily="50" charset="-128"/>
            </a:rPr>
            <a:t>百万円となっており、前年度より</a:t>
          </a:r>
          <a:r>
            <a:rPr kumimoji="1" lang="en-US" altLang="ja-JP" sz="950">
              <a:latin typeface="ＭＳ Ｐゴシック" panose="020B0600070205080204" pitchFamily="50" charset="-128"/>
              <a:ea typeface="ＭＳ Ｐゴシック" panose="020B0600070205080204" pitchFamily="50" charset="-128"/>
            </a:rPr>
            <a:t>3.0</a:t>
          </a:r>
          <a:r>
            <a:rPr kumimoji="1" lang="ja-JP" altLang="en-US" sz="950">
              <a:latin typeface="ＭＳ Ｐゴシック" panose="020B0600070205080204" pitchFamily="50" charset="-128"/>
              <a:ea typeface="ＭＳ Ｐゴシック" panose="020B0600070205080204" pitchFamily="50" charset="-128"/>
            </a:rPr>
            <a:t>％増加しており、単年度の財政力指数でみると前年度比△</a:t>
          </a:r>
          <a:r>
            <a:rPr kumimoji="1" lang="en-US" altLang="ja-JP" sz="950">
              <a:latin typeface="ＭＳ Ｐゴシック" panose="020B0600070205080204" pitchFamily="50" charset="-128"/>
              <a:ea typeface="ＭＳ Ｐゴシック" panose="020B0600070205080204" pitchFamily="50" charset="-128"/>
            </a:rPr>
            <a:t>0.03</a:t>
          </a:r>
          <a:r>
            <a:rPr kumimoji="1" lang="ja-JP" altLang="en-US" sz="950">
              <a:latin typeface="ＭＳ Ｐゴシック" panose="020B0600070205080204" pitchFamily="50" charset="-128"/>
              <a:ea typeface="ＭＳ Ｐゴシック" panose="020B0600070205080204" pitchFamily="50" charset="-128"/>
            </a:rPr>
            <a:t>ポイントの</a:t>
          </a:r>
          <a:r>
            <a:rPr kumimoji="1" lang="en-US" altLang="ja-JP" sz="950">
              <a:latin typeface="ＭＳ Ｐゴシック" panose="020B0600070205080204" pitchFamily="50" charset="-128"/>
              <a:ea typeface="ＭＳ Ｐゴシック" panose="020B0600070205080204" pitchFamily="50" charset="-128"/>
            </a:rPr>
            <a:t>0.47</a:t>
          </a:r>
          <a:r>
            <a:rPr kumimoji="1" lang="ja-JP" altLang="en-US" sz="950">
              <a:latin typeface="ＭＳ Ｐゴシック" panose="020B0600070205080204" pitchFamily="50" charset="-128"/>
              <a:ea typeface="ＭＳ Ｐゴシック" panose="020B0600070205080204" pitchFamily="50" charset="-128"/>
            </a:rPr>
            <a:t>ポイントとなっている。</a:t>
          </a:r>
          <a:endParaRPr kumimoji="1" lang="en-US" altLang="ja-JP" sz="950">
            <a:latin typeface="ＭＳ Ｐゴシック" panose="020B0600070205080204" pitchFamily="50" charset="-128"/>
            <a:ea typeface="ＭＳ Ｐゴシック" panose="020B0600070205080204" pitchFamily="50" charset="-128"/>
          </a:endParaRPr>
        </a:p>
        <a:p>
          <a:r>
            <a:rPr kumimoji="1" lang="ja-JP" altLang="en-US" sz="950">
              <a:latin typeface="ＭＳ Ｐゴシック" panose="020B0600070205080204" pitchFamily="50" charset="-128"/>
              <a:ea typeface="ＭＳ Ｐゴシック" panose="020B0600070205080204" pitchFamily="50" charset="-128"/>
            </a:rPr>
            <a:t>これは、法人税割の課税標準となる法人税額の減や令和元年度の町税法人税の増収に伴う精算などによる基準財政収入額の減と社会福祉費や高齢者保健福祉費の増や臨時財政対策債償還基金費の新設などによる基準財政需要額の増が主な要因である。また、算定対象外となった令和</a:t>
          </a:r>
          <a:r>
            <a:rPr kumimoji="1" lang="en-US" altLang="ja-JP" sz="950">
              <a:latin typeface="ＭＳ Ｐゴシック" panose="020B0600070205080204" pitchFamily="50" charset="-128"/>
              <a:ea typeface="ＭＳ Ｐゴシック" panose="020B0600070205080204" pitchFamily="50" charset="-128"/>
            </a:rPr>
            <a:t>2</a:t>
          </a:r>
          <a:r>
            <a:rPr kumimoji="1" lang="ja-JP" altLang="en-US" sz="950">
              <a:latin typeface="ＭＳ Ｐゴシック" panose="020B0600070205080204" pitchFamily="50" charset="-128"/>
              <a:ea typeface="ＭＳ Ｐゴシック" panose="020B0600070205080204" pitchFamily="50" charset="-128"/>
            </a:rPr>
            <a:t>年度の単年度の財政力指数が</a:t>
          </a:r>
          <a:r>
            <a:rPr kumimoji="1" lang="en-US" altLang="ja-JP" sz="950">
              <a:latin typeface="ＭＳ Ｐゴシック" panose="020B0600070205080204" pitchFamily="50" charset="-128"/>
              <a:ea typeface="ＭＳ Ｐゴシック" panose="020B0600070205080204" pitchFamily="50" charset="-128"/>
            </a:rPr>
            <a:t>0.66</a:t>
          </a:r>
          <a:r>
            <a:rPr kumimoji="1" lang="ja-JP" altLang="en-US" sz="950">
              <a:latin typeface="ＭＳ Ｐゴシック" panose="020B0600070205080204" pitchFamily="50" charset="-128"/>
              <a:ea typeface="ＭＳ Ｐゴシック" panose="020B0600070205080204" pitchFamily="50" charset="-128"/>
            </a:rPr>
            <a:t>ポイントと特殊要因（令和元年度の町民税法人割の増収）により高かったことも影響している。</a:t>
          </a:r>
          <a:endParaRPr kumimoji="1" lang="en-US" altLang="ja-JP" sz="950">
            <a:latin typeface="ＭＳ Ｐゴシック" panose="020B0600070205080204" pitchFamily="50" charset="-128"/>
            <a:ea typeface="ＭＳ Ｐゴシック" panose="020B0600070205080204" pitchFamily="50" charset="-128"/>
          </a:endParaRPr>
        </a:p>
        <a:p>
          <a:r>
            <a:rPr kumimoji="1" lang="ja-JP" altLang="en-US" sz="950">
              <a:latin typeface="ＭＳ Ｐゴシック" panose="020B0600070205080204" pitchFamily="50" charset="-128"/>
              <a:ea typeface="ＭＳ Ｐゴシック" panose="020B0600070205080204" pitchFamily="50" charset="-128"/>
            </a:rPr>
            <a:t>類似団体平均よりは高い数値となっているが減少傾向にあるため、税収増加等による確実な歳入確保に努め、財政の基盤強化を図る。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146352</xdr:rowOff>
    </xdr:from>
    <xdr:to>
      <xdr:col>23</xdr:col>
      <xdr:colOff>133350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18552"/>
          <a:ext cx="0" cy="13099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61279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146352</xdr:rowOff>
    </xdr:from>
    <xdr:to>
      <xdr:col>24</xdr:col>
      <xdr:colOff>12700</xdr:colOff>
      <xdr:row>36</xdr:row>
      <xdr:rowOff>146352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25400</xdr:rowOff>
    </xdr:from>
    <xdr:to>
      <xdr:col>23</xdr:col>
      <xdr:colOff>133350</xdr:colOff>
      <xdr:row>42</xdr:row>
      <xdr:rowOff>94343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226300"/>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73072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739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100995</xdr:rowOff>
    </xdr:from>
    <xdr:to>
      <xdr:col>23</xdr:col>
      <xdr:colOff>184150</xdr:colOff>
      <xdr:row>43</xdr:row>
      <xdr:rowOff>31145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13909</xdr:rowOff>
    </xdr:from>
    <xdr:to>
      <xdr:col>19</xdr:col>
      <xdr:colOff>133350</xdr:colOff>
      <xdr:row>42</xdr:row>
      <xdr:rowOff>25400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21480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100995</xdr:rowOff>
    </xdr:from>
    <xdr:to>
      <xdr:col>19</xdr:col>
      <xdr:colOff>184150</xdr:colOff>
      <xdr:row>43</xdr:row>
      <xdr:rowOff>31145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15922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388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162378</xdr:rowOff>
    </xdr:from>
    <xdr:to>
      <xdr:col>15</xdr:col>
      <xdr:colOff>82550</xdr:colOff>
      <xdr:row>42</xdr:row>
      <xdr:rowOff>13909</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191828"/>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89505</xdr:rowOff>
    </xdr:from>
    <xdr:to>
      <xdr:col>15</xdr:col>
      <xdr:colOff>133350</xdr:colOff>
      <xdr:row>43</xdr:row>
      <xdr:rowOff>19655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4432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37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162378</xdr:rowOff>
    </xdr:from>
    <xdr:to>
      <xdr:col>11</xdr:col>
      <xdr:colOff>31750</xdr:colOff>
      <xdr:row>42</xdr:row>
      <xdr:rowOff>36891</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191828"/>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66524</xdr:rowOff>
    </xdr:from>
    <xdr:to>
      <xdr:col>11</xdr:col>
      <xdr:colOff>82550</xdr:colOff>
      <xdr:row>42</xdr:row>
      <xdr:rowOff>168124</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152901</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43543</xdr:rowOff>
    </xdr:from>
    <xdr:to>
      <xdr:col>23</xdr:col>
      <xdr:colOff>184150</xdr:colOff>
      <xdr:row>42</xdr:row>
      <xdr:rowOff>145143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60070</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146050</xdr:rowOff>
    </xdr:from>
    <xdr:to>
      <xdr:col>19</xdr:col>
      <xdr:colOff>184150</xdr:colOff>
      <xdr:row>42</xdr:row>
      <xdr:rowOff>76200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134559</xdr:rowOff>
    </xdr:from>
    <xdr:to>
      <xdr:col>15</xdr:col>
      <xdr:colOff>133350</xdr:colOff>
      <xdr:row>42</xdr:row>
      <xdr:rowOff>64709</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1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74886</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111578</xdr:rowOff>
    </xdr:from>
    <xdr:to>
      <xdr:col>11</xdr:col>
      <xdr:colOff>82550</xdr:colOff>
      <xdr:row>42</xdr:row>
      <xdr:rowOff>41728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51905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157541</xdr:rowOff>
    </xdr:from>
    <xdr:to>
      <xdr:col>7</xdr:col>
      <xdr:colOff>31750</xdr:colOff>
      <xdr:row>42</xdr:row>
      <xdr:rowOff>87691</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18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97868</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95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50">
              <a:latin typeface="ＭＳ Ｐゴシック" panose="020B0600070205080204" pitchFamily="50" charset="-128"/>
              <a:ea typeface="ＭＳ Ｐゴシック" panose="020B0600070205080204" pitchFamily="50" charset="-128"/>
            </a:rPr>
            <a:t>前年度比</a:t>
          </a:r>
          <a:r>
            <a:rPr kumimoji="1" lang="en-US" altLang="ja-JP" sz="950">
              <a:latin typeface="ＭＳ Ｐゴシック" panose="020B0600070205080204" pitchFamily="50" charset="-128"/>
              <a:ea typeface="ＭＳ Ｐゴシック" panose="020B0600070205080204" pitchFamily="50" charset="-128"/>
            </a:rPr>
            <a:t>+0.8</a:t>
          </a:r>
          <a:r>
            <a:rPr kumimoji="1" lang="ja-JP" altLang="en-US" sz="950">
              <a:latin typeface="ＭＳ Ｐゴシック" panose="020B0600070205080204" pitchFamily="50" charset="-128"/>
              <a:ea typeface="ＭＳ Ｐゴシック" panose="020B0600070205080204" pitchFamily="50" charset="-128"/>
            </a:rPr>
            <a:t>ポイント、類似団体比＋</a:t>
          </a:r>
          <a:r>
            <a:rPr kumimoji="1" lang="en-US" altLang="ja-JP" sz="950">
              <a:latin typeface="ＭＳ Ｐゴシック" panose="020B0600070205080204" pitchFamily="50" charset="-128"/>
              <a:ea typeface="ＭＳ Ｐゴシック" panose="020B0600070205080204" pitchFamily="50" charset="-128"/>
            </a:rPr>
            <a:t>1.8</a:t>
          </a:r>
          <a:r>
            <a:rPr kumimoji="1" lang="ja-JP" altLang="en-US" sz="950">
              <a:latin typeface="ＭＳ Ｐゴシック" panose="020B0600070205080204" pitchFamily="50" charset="-128"/>
              <a:ea typeface="ＭＳ Ｐゴシック" panose="020B0600070205080204" pitchFamily="50" charset="-128"/>
            </a:rPr>
            <a:t>ポイントとなっている。</a:t>
          </a:r>
        </a:p>
        <a:p>
          <a:r>
            <a:rPr kumimoji="1" lang="ja-JP" altLang="en-US" sz="950">
              <a:latin typeface="ＭＳ Ｐゴシック" panose="020B0600070205080204" pitchFamily="50" charset="-128"/>
              <a:ea typeface="ＭＳ Ｐゴシック" panose="020B0600070205080204" pitchFamily="50" charset="-128"/>
            </a:rPr>
            <a:t>分母である歳入経常一般財源は増加（</a:t>
          </a:r>
          <a:r>
            <a:rPr kumimoji="1" lang="en-US" altLang="ja-JP" sz="950">
              <a:latin typeface="ＭＳ Ｐゴシック" panose="020B0600070205080204" pitchFamily="50" charset="-128"/>
              <a:ea typeface="ＭＳ Ｐゴシック" panose="020B0600070205080204" pitchFamily="50" charset="-128"/>
            </a:rPr>
            <a:t>+90</a:t>
          </a:r>
          <a:r>
            <a:rPr kumimoji="1" lang="ja-JP" altLang="en-US" sz="950">
              <a:latin typeface="ＭＳ Ｐゴシック" panose="020B0600070205080204" pitchFamily="50" charset="-128"/>
              <a:ea typeface="ＭＳ Ｐゴシック" panose="020B0600070205080204" pitchFamily="50" charset="-128"/>
            </a:rPr>
            <a:t>百万円）したものの、分子である歳出経常一般財源も増加（</a:t>
          </a:r>
          <a:r>
            <a:rPr kumimoji="1" lang="en-US" altLang="ja-JP" sz="950">
              <a:latin typeface="ＭＳ Ｐゴシック" panose="020B0600070205080204" pitchFamily="50" charset="-128"/>
              <a:ea typeface="ＭＳ Ｐゴシック" panose="020B0600070205080204" pitchFamily="50" charset="-128"/>
            </a:rPr>
            <a:t>+113</a:t>
          </a:r>
          <a:r>
            <a:rPr kumimoji="1" lang="ja-JP" altLang="en-US" sz="950">
              <a:latin typeface="ＭＳ Ｐゴシック" panose="020B0600070205080204" pitchFamily="50" charset="-128"/>
              <a:ea typeface="ＭＳ Ｐゴシック" panose="020B0600070205080204" pitchFamily="50" charset="-128"/>
            </a:rPr>
            <a:t>百万円）したことで、前年度より</a:t>
          </a:r>
          <a:r>
            <a:rPr kumimoji="1" lang="en-US" altLang="ja-JP" sz="950">
              <a:latin typeface="ＭＳ Ｐゴシック" panose="020B0600070205080204" pitchFamily="50" charset="-128"/>
              <a:ea typeface="ＭＳ Ｐゴシック" panose="020B0600070205080204" pitchFamily="50" charset="-128"/>
            </a:rPr>
            <a:t>0.8</a:t>
          </a:r>
          <a:r>
            <a:rPr kumimoji="1" lang="ja-JP" altLang="en-US" sz="950">
              <a:latin typeface="ＭＳ Ｐゴシック" panose="020B0600070205080204" pitchFamily="50" charset="-128"/>
              <a:ea typeface="ＭＳ Ｐゴシック" panose="020B0600070205080204" pitchFamily="50" charset="-128"/>
            </a:rPr>
            <a:t>ポイント増加の</a:t>
          </a:r>
          <a:r>
            <a:rPr kumimoji="1" lang="en-US" altLang="ja-JP" sz="950">
              <a:latin typeface="ＭＳ Ｐゴシック" panose="020B0600070205080204" pitchFamily="50" charset="-128"/>
              <a:ea typeface="ＭＳ Ｐゴシック" panose="020B0600070205080204" pitchFamily="50" charset="-128"/>
            </a:rPr>
            <a:t>91.0</a:t>
          </a:r>
          <a:r>
            <a:rPr kumimoji="1" lang="ja-JP" altLang="en-US" sz="950">
              <a:latin typeface="ＭＳ Ｐゴシック" panose="020B0600070205080204" pitchFamily="50" charset="-128"/>
              <a:ea typeface="ＭＳ Ｐゴシック" panose="020B0600070205080204" pitchFamily="50" charset="-128"/>
            </a:rPr>
            <a:t>％となった。</a:t>
          </a:r>
        </a:p>
        <a:p>
          <a:r>
            <a:rPr kumimoji="1" lang="ja-JP" altLang="en-US" sz="950">
              <a:latin typeface="ＭＳ Ｐゴシック" panose="020B0600070205080204" pitchFamily="50" charset="-128"/>
              <a:ea typeface="ＭＳ Ｐゴシック" panose="020B0600070205080204" pitchFamily="50" charset="-128"/>
            </a:rPr>
            <a:t>令和元年度、令和</a:t>
          </a:r>
          <a:r>
            <a:rPr kumimoji="1" lang="en-US" altLang="ja-JP" sz="950">
              <a:latin typeface="ＭＳ Ｐゴシック" panose="020B0600070205080204" pitchFamily="50" charset="-128"/>
              <a:ea typeface="ＭＳ Ｐゴシック" panose="020B0600070205080204" pitchFamily="50" charset="-128"/>
            </a:rPr>
            <a:t>2</a:t>
          </a:r>
          <a:r>
            <a:rPr kumimoji="1" lang="ja-JP" altLang="en-US" sz="950">
              <a:latin typeface="ＭＳ Ｐゴシック" panose="020B0600070205080204" pitchFamily="50" charset="-128"/>
              <a:ea typeface="ＭＳ Ｐゴシック" panose="020B0600070205080204" pitchFamily="50" charset="-128"/>
            </a:rPr>
            <a:t>年度及び令和</a:t>
          </a:r>
          <a:r>
            <a:rPr kumimoji="1" lang="en-US" altLang="ja-JP" sz="950">
              <a:latin typeface="ＭＳ Ｐゴシック" panose="020B0600070205080204" pitchFamily="50" charset="-128"/>
              <a:ea typeface="ＭＳ Ｐゴシック" panose="020B0600070205080204" pitchFamily="50" charset="-128"/>
            </a:rPr>
            <a:t>3</a:t>
          </a:r>
          <a:r>
            <a:rPr kumimoji="1" lang="ja-JP" altLang="en-US" sz="950">
              <a:latin typeface="ＭＳ Ｐゴシック" panose="020B0600070205080204" pitchFamily="50" charset="-128"/>
              <a:ea typeface="ＭＳ Ｐゴシック" panose="020B0600070205080204" pitchFamily="50" charset="-128"/>
            </a:rPr>
            <a:t>年度については特殊要因（令和元年度の町税法人税の増収に伴う基準財政収入法人税割の精算）による歳入経常一般財源の大幅な増減により比率の推移も大きかった。今後については人件費や公債費などの増加により経常経費が増加していくことが見込まれるが、適正な定員管理や事業の取捨選択などにより経費削減に努める。</a:t>
          </a:r>
        </a:p>
        <a:p>
          <a:r>
            <a:rPr kumimoji="1" lang="ja-JP" altLang="en-US" sz="950">
              <a:latin typeface="ＭＳ Ｐゴシック" panose="020B0600070205080204" pitchFamily="50" charset="-128"/>
              <a:ea typeface="ＭＳ Ｐゴシック" panose="020B0600070205080204" pitchFamily="50" charset="-128"/>
            </a:rPr>
            <a:t>〇歳入経常一般財源（＋</a:t>
          </a:r>
          <a:r>
            <a:rPr kumimoji="1" lang="en-US" altLang="ja-JP" sz="950">
              <a:latin typeface="ＭＳ Ｐゴシック" panose="020B0600070205080204" pitchFamily="50" charset="-128"/>
              <a:ea typeface="ＭＳ Ｐゴシック" panose="020B0600070205080204" pitchFamily="50" charset="-128"/>
            </a:rPr>
            <a:t>90</a:t>
          </a:r>
          <a:r>
            <a:rPr kumimoji="1" lang="ja-JP" altLang="en-US" sz="950">
              <a:latin typeface="ＭＳ Ｐゴシック" panose="020B0600070205080204" pitchFamily="50" charset="-128"/>
              <a:ea typeface="ＭＳ Ｐゴシック" panose="020B0600070205080204" pitchFamily="50" charset="-128"/>
            </a:rPr>
            <a:t>百万円）　地方交付税＋</a:t>
          </a:r>
          <a:r>
            <a:rPr kumimoji="1" lang="en-US" altLang="ja-JP" sz="950">
              <a:latin typeface="ＭＳ Ｐゴシック" panose="020B0600070205080204" pitchFamily="50" charset="-128"/>
              <a:ea typeface="ＭＳ Ｐゴシック" panose="020B0600070205080204" pitchFamily="50" charset="-128"/>
            </a:rPr>
            <a:t>158</a:t>
          </a:r>
          <a:r>
            <a:rPr kumimoji="1" lang="ja-JP" altLang="en-US" sz="950">
              <a:latin typeface="ＭＳ Ｐゴシック" panose="020B0600070205080204" pitchFamily="50" charset="-128"/>
              <a:ea typeface="ＭＳ Ｐゴシック" panose="020B0600070205080204" pitchFamily="50" charset="-128"/>
            </a:rPr>
            <a:t>百万円、法人事業税交付金△</a:t>
          </a:r>
          <a:r>
            <a:rPr kumimoji="1" lang="en-US" altLang="ja-JP" sz="950">
              <a:latin typeface="ＭＳ Ｐゴシック" panose="020B0600070205080204" pitchFamily="50" charset="-128"/>
              <a:ea typeface="ＭＳ Ｐゴシック" panose="020B0600070205080204" pitchFamily="50" charset="-128"/>
            </a:rPr>
            <a:t>21</a:t>
          </a:r>
          <a:r>
            <a:rPr kumimoji="1" lang="ja-JP" altLang="en-US" sz="950">
              <a:latin typeface="ＭＳ Ｐゴシック" panose="020B0600070205080204" pitchFamily="50" charset="-128"/>
              <a:ea typeface="ＭＳ Ｐゴシック" panose="020B0600070205080204" pitchFamily="50" charset="-128"/>
            </a:rPr>
            <a:t>百万円など</a:t>
          </a:r>
        </a:p>
        <a:p>
          <a:r>
            <a:rPr kumimoji="1" lang="ja-JP" altLang="en-US" sz="950">
              <a:latin typeface="ＭＳ Ｐゴシック" panose="020B0600070205080204" pitchFamily="50" charset="-128"/>
              <a:ea typeface="ＭＳ Ｐゴシック" panose="020B0600070205080204" pitchFamily="50" charset="-128"/>
            </a:rPr>
            <a:t>〇歳出経常一般財源（＋</a:t>
          </a:r>
          <a:r>
            <a:rPr kumimoji="1" lang="en-US" altLang="ja-JP" sz="950">
              <a:latin typeface="ＭＳ Ｐゴシック" panose="020B0600070205080204" pitchFamily="50" charset="-128"/>
              <a:ea typeface="ＭＳ Ｐゴシック" panose="020B0600070205080204" pitchFamily="50" charset="-128"/>
            </a:rPr>
            <a:t>113</a:t>
          </a:r>
          <a:r>
            <a:rPr kumimoji="1" lang="ja-JP" altLang="en-US" sz="950">
              <a:latin typeface="ＭＳ Ｐゴシック" panose="020B0600070205080204" pitchFamily="50" charset="-128"/>
              <a:ea typeface="ＭＳ Ｐゴシック" panose="020B0600070205080204" pitchFamily="50" charset="-128"/>
            </a:rPr>
            <a:t>百万円）　扶助費＋</a:t>
          </a:r>
          <a:r>
            <a:rPr kumimoji="1" lang="en-US" altLang="ja-JP" sz="950">
              <a:latin typeface="ＭＳ Ｐゴシック" panose="020B0600070205080204" pitchFamily="50" charset="-128"/>
              <a:ea typeface="ＭＳ Ｐゴシック" panose="020B0600070205080204" pitchFamily="50" charset="-128"/>
            </a:rPr>
            <a:t>47</a:t>
          </a:r>
          <a:r>
            <a:rPr kumimoji="1" lang="ja-JP" altLang="en-US" sz="950">
              <a:latin typeface="ＭＳ Ｐゴシック" panose="020B0600070205080204" pitchFamily="50" charset="-128"/>
              <a:ea typeface="ＭＳ Ｐゴシック" panose="020B0600070205080204" pitchFamily="50" charset="-128"/>
            </a:rPr>
            <a:t>百万円、繰出金＋</a:t>
          </a:r>
          <a:r>
            <a:rPr kumimoji="1" lang="en-US" altLang="ja-JP" sz="950">
              <a:latin typeface="ＭＳ Ｐゴシック" panose="020B0600070205080204" pitchFamily="50" charset="-128"/>
              <a:ea typeface="ＭＳ Ｐゴシック" panose="020B0600070205080204" pitchFamily="50" charset="-128"/>
            </a:rPr>
            <a:t>22</a:t>
          </a:r>
          <a:r>
            <a:rPr kumimoji="1" lang="ja-JP" altLang="en-US" sz="950">
              <a:latin typeface="ＭＳ Ｐゴシック" panose="020B0600070205080204" pitchFamily="50" charset="-128"/>
              <a:ea typeface="ＭＳ Ｐゴシック" panose="020B0600070205080204" pitchFamily="50" charset="-128"/>
            </a:rPr>
            <a:t>百万円、物件費＋</a:t>
          </a:r>
          <a:r>
            <a:rPr kumimoji="1" lang="en-US" altLang="ja-JP" sz="950">
              <a:latin typeface="ＭＳ Ｐゴシック" panose="020B0600070205080204" pitchFamily="50" charset="-128"/>
              <a:ea typeface="ＭＳ Ｐゴシック" panose="020B0600070205080204" pitchFamily="50" charset="-128"/>
            </a:rPr>
            <a:t>14</a:t>
          </a:r>
          <a:r>
            <a:rPr kumimoji="1" lang="ja-JP" altLang="en-US" sz="950">
              <a:latin typeface="ＭＳ Ｐゴシック" panose="020B0600070205080204" pitchFamily="50" charset="-128"/>
              <a:ea typeface="ＭＳ Ｐゴシック" panose="020B0600070205080204" pitchFamily="50" charset="-128"/>
            </a:rPr>
            <a:t>百万円、人件費＋</a:t>
          </a:r>
          <a:r>
            <a:rPr kumimoji="1" lang="en-US" altLang="ja-JP" sz="950">
              <a:latin typeface="ＭＳ Ｐゴシック" panose="020B0600070205080204" pitchFamily="50" charset="-128"/>
              <a:ea typeface="ＭＳ Ｐゴシック" panose="020B0600070205080204" pitchFamily="50" charset="-128"/>
            </a:rPr>
            <a:t>12</a:t>
          </a:r>
          <a:r>
            <a:rPr kumimoji="1" lang="ja-JP" altLang="en-US" sz="950">
              <a:latin typeface="ＭＳ Ｐゴシック" panose="020B0600070205080204" pitchFamily="50" charset="-128"/>
              <a:ea typeface="ＭＳ Ｐゴシック" panose="020B0600070205080204" pitchFamily="50" charset="-128"/>
            </a:rPr>
            <a:t>百万円</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62654</xdr:rowOff>
    </xdr:from>
    <xdr:to>
      <xdr:col>23</xdr:col>
      <xdr:colOff>133350</xdr:colOff>
      <xdr:row>65</xdr:row>
      <xdr:rowOff>40852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006754"/>
          <a:ext cx="0" cy="11783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12929</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157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40852</xdr:rowOff>
    </xdr:from>
    <xdr:to>
      <xdr:col>24</xdr:col>
      <xdr:colOff>12700</xdr:colOff>
      <xdr:row>65</xdr:row>
      <xdr:rowOff>40852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185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149031</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750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62654</xdr:rowOff>
    </xdr:from>
    <xdr:to>
      <xdr:col>24</xdr:col>
      <xdr:colOff>12700</xdr:colOff>
      <xdr:row>58</xdr:row>
      <xdr:rowOff>62654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006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1694</xdr:rowOff>
    </xdr:from>
    <xdr:to>
      <xdr:col>23</xdr:col>
      <xdr:colOff>133350</xdr:colOff>
      <xdr:row>63</xdr:row>
      <xdr:rowOff>33867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0803044"/>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98654</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5571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82127</xdr:rowOff>
    </xdr:from>
    <xdr:to>
      <xdr:col>23</xdr:col>
      <xdr:colOff>184150</xdr:colOff>
      <xdr:row>63</xdr:row>
      <xdr:rowOff>12277</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117898</xdr:rowOff>
    </xdr:from>
    <xdr:to>
      <xdr:col>19</xdr:col>
      <xdr:colOff>133350</xdr:colOff>
      <xdr:row>63</xdr:row>
      <xdr:rowOff>1694</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404898"/>
          <a:ext cx="889000" cy="398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13758</xdr:rowOff>
    </xdr:from>
    <xdr:to>
      <xdr:col>19</xdr:col>
      <xdr:colOff>184150</xdr:colOff>
      <xdr:row>62</xdr:row>
      <xdr:rowOff>115358</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125535</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412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117898</xdr:rowOff>
    </xdr:from>
    <xdr:to>
      <xdr:col>15</xdr:col>
      <xdr:colOff>82550</xdr:colOff>
      <xdr:row>66</xdr:row>
      <xdr:rowOff>62442</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0404898"/>
          <a:ext cx="889000" cy="973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56515</xdr:rowOff>
    </xdr:from>
    <xdr:to>
      <xdr:col>15</xdr:col>
      <xdr:colOff>133350</xdr:colOff>
      <xdr:row>61</xdr:row>
      <xdr:rowOff>158115</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51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142892</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60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133985</xdr:rowOff>
    </xdr:from>
    <xdr:to>
      <xdr:col>11</xdr:col>
      <xdr:colOff>31750</xdr:colOff>
      <xdr:row>66</xdr:row>
      <xdr:rowOff>62442</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420985"/>
          <a:ext cx="889000" cy="957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98213</xdr:rowOff>
    </xdr:from>
    <xdr:to>
      <xdr:col>11</xdr:col>
      <xdr:colOff>82550</xdr:colOff>
      <xdr:row>63</xdr:row>
      <xdr:rowOff>28363</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38540</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49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118321</xdr:rowOff>
    </xdr:from>
    <xdr:to>
      <xdr:col>7</xdr:col>
      <xdr:colOff>31750</xdr:colOff>
      <xdr:row>63</xdr:row>
      <xdr:rowOff>48471</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33248</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834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154517</xdr:rowOff>
    </xdr:from>
    <xdr:to>
      <xdr:col>23</xdr:col>
      <xdr:colOff>184150</xdr:colOff>
      <xdr:row>63</xdr:row>
      <xdr:rowOff>84667</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7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126594</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75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122344</xdr:rowOff>
    </xdr:from>
    <xdr:to>
      <xdr:col>19</xdr:col>
      <xdr:colOff>184150</xdr:colOff>
      <xdr:row>63</xdr:row>
      <xdr:rowOff>52494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7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37271</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838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67098</xdr:rowOff>
    </xdr:from>
    <xdr:to>
      <xdr:col>15</xdr:col>
      <xdr:colOff>133350</xdr:colOff>
      <xdr:row>60</xdr:row>
      <xdr:rowOff>168698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35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7425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122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11642</xdr:rowOff>
    </xdr:from>
    <xdr:to>
      <xdr:col>11</xdr:col>
      <xdr:colOff>82550</xdr:colOff>
      <xdr:row>66</xdr:row>
      <xdr:rowOff>113242</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132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98019</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141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83185</xdr:rowOff>
    </xdr:from>
    <xdr:to>
      <xdr:col>7</xdr:col>
      <xdr:colOff>31750</xdr:colOff>
      <xdr:row>61</xdr:row>
      <xdr:rowOff>13335</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37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23512</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13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[148,253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1,124</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円、類似団体比△</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68,974</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円となっている。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人件費については、前年度比</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ポイント）となっており、一般</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職</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や再任用職の</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期末・勤勉手当の</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増などが主な増加の要因である。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物件費については、前年度比</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ポイント）となっており、</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新型コロナウイルスワクチン接種事業関連経費や戸籍総合システム改修業務委託料</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などの</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が主な要因となっている。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日現在の人口が前年度比△</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115</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人減少したことから</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人当たり決算額が増加している。</a:t>
          </a:r>
          <a:endPar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類似団体と比較して低い水準を維持できているものの、今後も適正な定員管理に努め、経常的な物件費の抑制に努める。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93185</xdr:rowOff>
    </xdr:from>
    <xdr:to>
      <xdr:col>23</xdr:col>
      <xdr:colOff>133350</xdr:colOff>
      <xdr:row>89</xdr:row>
      <xdr:rowOff>146045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809185"/>
          <a:ext cx="0" cy="15959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118122</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37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146045</xdr:rowOff>
    </xdr:from>
    <xdr:to>
      <xdr:col>24</xdr:col>
      <xdr:colOff>12700</xdr:colOff>
      <xdr:row>89</xdr:row>
      <xdr:rowOff>146045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40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8112</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552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93185</xdr:rowOff>
    </xdr:from>
    <xdr:to>
      <xdr:col>24</xdr:col>
      <xdr:colOff>12700</xdr:colOff>
      <xdr:row>80</xdr:row>
      <xdr:rowOff>93185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80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18225</xdr:rowOff>
    </xdr:from>
    <xdr:to>
      <xdr:col>23</xdr:col>
      <xdr:colOff>133350</xdr:colOff>
      <xdr:row>81</xdr:row>
      <xdr:rowOff>22099</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3905675"/>
          <a:ext cx="838200" cy="3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9690</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40685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37613</xdr:rowOff>
    </xdr:from>
    <xdr:to>
      <xdr:col>23</xdr:col>
      <xdr:colOff>184150</xdr:colOff>
      <xdr:row>82</xdr:row>
      <xdr:rowOff>139213</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409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159240</xdr:rowOff>
    </xdr:from>
    <xdr:to>
      <xdr:col>19</xdr:col>
      <xdr:colOff>133350</xdr:colOff>
      <xdr:row>81</xdr:row>
      <xdr:rowOff>18225</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3875240"/>
          <a:ext cx="889000" cy="30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29829</xdr:rowOff>
    </xdr:from>
    <xdr:to>
      <xdr:col>19</xdr:col>
      <xdr:colOff>184150</xdr:colOff>
      <xdr:row>82</xdr:row>
      <xdr:rowOff>131429</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408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116206</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4175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159240</xdr:rowOff>
    </xdr:from>
    <xdr:to>
      <xdr:col>15</xdr:col>
      <xdr:colOff>82550</xdr:colOff>
      <xdr:row>81</xdr:row>
      <xdr:rowOff>8252</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flipV="1">
          <a:off x="2336800" y="13875240"/>
          <a:ext cx="889000" cy="20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164153</xdr:rowOff>
    </xdr:from>
    <xdr:to>
      <xdr:col>15</xdr:col>
      <xdr:colOff>133350</xdr:colOff>
      <xdr:row>82</xdr:row>
      <xdr:rowOff>94303</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405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79080</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4137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120769</xdr:rowOff>
    </xdr:from>
    <xdr:to>
      <xdr:col>11</xdr:col>
      <xdr:colOff>31750</xdr:colOff>
      <xdr:row>81</xdr:row>
      <xdr:rowOff>8252</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3836769"/>
          <a:ext cx="889000" cy="5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153208</xdr:rowOff>
    </xdr:from>
    <xdr:to>
      <xdr:col>11</xdr:col>
      <xdr:colOff>82550</xdr:colOff>
      <xdr:row>82</xdr:row>
      <xdr:rowOff>83358</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68135</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412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106431</xdr:rowOff>
    </xdr:from>
    <xdr:to>
      <xdr:col>7</xdr:col>
      <xdr:colOff>31750</xdr:colOff>
      <xdr:row>82</xdr:row>
      <xdr:rowOff>36581</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99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21358</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408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142749</xdr:rowOff>
    </xdr:from>
    <xdr:to>
      <xdr:col>23</xdr:col>
      <xdr:colOff>184150</xdr:colOff>
      <xdr:row>81</xdr:row>
      <xdr:rowOff>72899</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3858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64026</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378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138875</xdr:rowOff>
    </xdr:from>
    <xdr:to>
      <xdr:col>19</xdr:col>
      <xdr:colOff>184150</xdr:colOff>
      <xdr:row>81</xdr:row>
      <xdr:rowOff>69025</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385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79202</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3623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108440</xdr:rowOff>
    </xdr:from>
    <xdr:to>
      <xdr:col>15</xdr:col>
      <xdr:colOff>133350</xdr:colOff>
      <xdr:row>81</xdr:row>
      <xdr:rowOff>38590</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382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48767</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35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128902</xdr:rowOff>
    </xdr:from>
    <xdr:to>
      <xdr:col>11</xdr:col>
      <xdr:colOff>82550</xdr:colOff>
      <xdr:row>81</xdr:row>
      <xdr:rowOff>59052</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384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69229</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3613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69969</xdr:rowOff>
    </xdr:from>
    <xdr:to>
      <xdr:col>7</xdr:col>
      <xdr:colOff>31750</xdr:colOff>
      <xdr:row>81</xdr:row>
      <xdr:rowOff>119</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78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10296</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3554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ポイント、類似団体比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職員構成変動による採用・退職の影響</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ポイント、経験年数階層変動の影響△</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ポイント、職種変動の影響</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ポイントとなったことが要因である。今後も適正な給与水準の維持に努める。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84666</xdr:rowOff>
    </xdr:from>
    <xdr:to>
      <xdr:col>81</xdr:col>
      <xdr:colOff>44450</xdr:colOff>
      <xdr:row>89</xdr:row>
      <xdr:rowOff>123472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800666"/>
          <a:ext cx="0" cy="15818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95549</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35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123472</xdr:rowOff>
    </xdr:from>
    <xdr:to>
      <xdr:col>81</xdr:col>
      <xdr:colOff>133350</xdr:colOff>
      <xdr:row>89</xdr:row>
      <xdr:rowOff>123472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382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171043</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84666</xdr:rowOff>
    </xdr:from>
    <xdr:to>
      <xdr:col>81</xdr:col>
      <xdr:colOff>133350</xdr:colOff>
      <xdr:row>80</xdr:row>
      <xdr:rowOff>84666</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144639</xdr:rowOff>
    </xdr:from>
    <xdr:to>
      <xdr:col>81</xdr:col>
      <xdr:colOff>44450</xdr:colOff>
      <xdr:row>88</xdr:row>
      <xdr:rowOff>13405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5060789"/>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24288</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426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50800</xdr:rowOff>
    </xdr:from>
    <xdr:to>
      <xdr:col>77</xdr:col>
      <xdr:colOff>44450</xdr:colOff>
      <xdr:row>87</xdr:row>
      <xdr:rowOff>144639</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4966950"/>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132943</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363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50800</xdr:rowOff>
    </xdr:from>
    <xdr:to>
      <xdr:col>72</xdr:col>
      <xdr:colOff>203200</xdr:colOff>
      <xdr:row>87</xdr:row>
      <xdr:rowOff>117828</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4401800" y="14966950"/>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132943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168628</xdr:rowOff>
    </xdr:from>
    <xdr:to>
      <xdr:col>68</xdr:col>
      <xdr:colOff>152400</xdr:colOff>
      <xdr:row>87</xdr:row>
      <xdr:rowOff>117828</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4913328"/>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74789</xdr:rowOff>
    </xdr:from>
    <xdr:to>
      <xdr:col>68</xdr:col>
      <xdr:colOff>203200</xdr:colOff>
      <xdr:row>86</xdr:row>
      <xdr:rowOff>4939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15116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15116</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134055</xdr:rowOff>
    </xdr:from>
    <xdr:to>
      <xdr:col>81</xdr:col>
      <xdr:colOff>95250</xdr:colOff>
      <xdr:row>88</xdr:row>
      <xdr:rowOff>64205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505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106132</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5022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93839</xdr:rowOff>
    </xdr:from>
    <xdr:to>
      <xdr:col>77</xdr:col>
      <xdr:colOff>95250</xdr:colOff>
      <xdr:row>88</xdr:row>
      <xdr:rowOff>23989</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500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8766</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5096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0</xdr:rowOff>
    </xdr:from>
    <xdr:to>
      <xdr:col>73</xdr:col>
      <xdr:colOff>44450</xdr:colOff>
      <xdr:row>87</xdr:row>
      <xdr:rowOff>101600</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86377</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67028</xdr:rowOff>
    </xdr:from>
    <xdr:to>
      <xdr:col>68</xdr:col>
      <xdr:colOff>203200</xdr:colOff>
      <xdr:row>87</xdr:row>
      <xdr:rowOff>168628</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98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153405</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506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117828</xdr:rowOff>
    </xdr:from>
    <xdr:to>
      <xdr:col>64</xdr:col>
      <xdr:colOff>152400</xdr:colOff>
      <xdr:row>87</xdr:row>
      <xdr:rowOff>47978</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86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32755</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94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人、類似団体比△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4.34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の新規採用を行ったことで増加したが、非正規職員化等により類似団体の中でも低い数値となっている。定年延長や再任用職員、会計年度職員も含めた職員全体での配置検討を行い、適正な人員配置となるよう努める。</a:t>
          </a: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70765</xdr:rowOff>
    </xdr:from>
    <xdr:to>
      <xdr:col>81</xdr:col>
      <xdr:colOff>44450</xdr:colOff>
      <xdr:row>67</xdr:row>
      <xdr:rowOff>114757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357765"/>
          <a:ext cx="0" cy="12441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86834</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73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114757</xdr:rowOff>
    </xdr:from>
    <xdr:to>
      <xdr:col>81</xdr:col>
      <xdr:colOff>133350</xdr:colOff>
      <xdr:row>67</xdr:row>
      <xdr:rowOff>114757</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60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157142</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10101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70765</xdr:rowOff>
    </xdr:from>
    <xdr:to>
      <xdr:col>81</xdr:col>
      <xdr:colOff>133350</xdr:colOff>
      <xdr:row>60</xdr:row>
      <xdr:rowOff>70765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357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98272</xdr:rowOff>
    </xdr:from>
    <xdr:to>
      <xdr:col>81</xdr:col>
      <xdr:colOff>44450</xdr:colOff>
      <xdr:row>60</xdr:row>
      <xdr:rowOff>105994</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6179800" y="10385272"/>
          <a:ext cx="838200" cy="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57548</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15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85471</xdr:rowOff>
    </xdr:from>
    <xdr:to>
      <xdr:col>81</xdr:col>
      <xdr:colOff>95250</xdr:colOff>
      <xdr:row>62</xdr:row>
      <xdr:rowOff>15621</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4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79934</xdr:rowOff>
    </xdr:from>
    <xdr:to>
      <xdr:col>77</xdr:col>
      <xdr:colOff>44450</xdr:colOff>
      <xdr:row>60</xdr:row>
      <xdr:rowOff>105994</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366934"/>
          <a:ext cx="8890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82093</xdr:rowOff>
    </xdr:from>
    <xdr:to>
      <xdr:col>77</xdr:col>
      <xdr:colOff>95250</xdr:colOff>
      <xdr:row>62</xdr:row>
      <xdr:rowOff>12243</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5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168470</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62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78486</xdr:rowOff>
    </xdr:from>
    <xdr:to>
      <xdr:col>72</xdr:col>
      <xdr:colOff>203200</xdr:colOff>
      <xdr:row>60</xdr:row>
      <xdr:rowOff>79934</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365486"/>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76302</xdr:rowOff>
    </xdr:from>
    <xdr:to>
      <xdr:col>73</xdr:col>
      <xdr:colOff>44450</xdr:colOff>
      <xdr:row>62</xdr:row>
      <xdr:rowOff>6452</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162679</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621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73178</xdr:rowOff>
    </xdr:from>
    <xdr:to>
      <xdr:col>68</xdr:col>
      <xdr:colOff>152400</xdr:colOff>
      <xdr:row>60</xdr:row>
      <xdr:rowOff>78486</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360178"/>
          <a:ext cx="889000" cy="5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75819</xdr:rowOff>
    </xdr:from>
    <xdr:to>
      <xdr:col>68</xdr:col>
      <xdr:colOff>203200</xdr:colOff>
      <xdr:row>62</xdr:row>
      <xdr:rowOff>5969</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162196</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62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72923</xdr:rowOff>
    </xdr:from>
    <xdr:to>
      <xdr:col>64</xdr:col>
      <xdr:colOff>152400</xdr:colOff>
      <xdr:row>62</xdr:row>
      <xdr:rowOff>3073</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159300</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61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47472</xdr:rowOff>
    </xdr:from>
    <xdr:to>
      <xdr:col>81</xdr:col>
      <xdr:colOff>95250</xdr:colOff>
      <xdr:row>60</xdr:row>
      <xdr:rowOff>149072</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33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140199</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25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55194</xdr:rowOff>
    </xdr:from>
    <xdr:to>
      <xdr:col>77</xdr:col>
      <xdr:colOff>95250</xdr:colOff>
      <xdr:row>60</xdr:row>
      <xdr:rowOff>156794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342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166971</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111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29134</xdr:rowOff>
    </xdr:from>
    <xdr:to>
      <xdr:col>73</xdr:col>
      <xdr:colOff>44450</xdr:colOff>
      <xdr:row>60</xdr:row>
      <xdr:rowOff>130734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31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140911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08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27686</xdr:rowOff>
    </xdr:from>
    <xdr:to>
      <xdr:col>68</xdr:col>
      <xdr:colOff>203200</xdr:colOff>
      <xdr:row>60</xdr:row>
      <xdr:rowOff>129286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31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139463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083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22378</xdr:rowOff>
    </xdr:from>
    <xdr:to>
      <xdr:col>64</xdr:col>
      <xdr:colOff>152400</xdr:colOff>
      <xdr:row>60</xdr:row>
      <xdr:rowOff>123978</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30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134155</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07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前年度比＋</a:t>
          </a:r>
          <a:r>
            <a:rPr kumimoji="1" lang="en-US" altLang="ja-JP" sz="1050">
              <a:latin typeface="ＭＳ Ｐゴシック" panose="020B0600070205080204" pitchFamily="50" charset="-128"/>
              <a:ea typeface="ＭＳ Ｐゴシック" panose="020B0600070205080204" pitchFamily="50" charset="-128"/>
            </a:rPr>
            <a:t>0.2</a:t>
          </a:r>
          <a:r>
            <a:rPr kumimoji="1" lang="ja-JP" altLang="en-US" sz="1050">
              <a:latin typeface="ＭＳ Ｐゴシック" panose="020B0600070205080204" pitchFamily="50" charset="-128"/>
              <a:ea typeface="ＭＳ Ｐゴシック" panose="020B0600070205080204" pitchFamily="50" charset="-128"/>
            </a:rPr>
            <a:t>ポイント、類似団体比＋</a:t>
          </a:r>
          <a:r>
            <a:rPr kumimoji="1" lang="en-US" altLang="ja-JP" sz="1050">
              <a:latin typeface="ＭＳ Ｐゴシック" panose="020B0600070205080204" pitchFamily="50" charset="-128"/>
              <a:ea typeface="ＭＳ Ｐゴシック" panose="020B0600070205080204" pitchFamily="50" charset="-128"/>
            </a:rPr>
            <a:t>0.7</a:t>
          </a:r>
          <a:r>
            <a:rPr kumimoji="1" lang="ja-JP" altLang="en-US" sz="1050">
              <a:latin typeface="ＭＳ Ｐゴシック" panose="020B0600070205080204" pitchFamily="50" charset="-128"/>
              <a:ea typeface="ＭＳ Ｐゴシック" panose="020B0600070205080204" pitchFamily="50" charset="-128"/>
            </a:rPr>
            <a:t>ポイントとなっている。</a:t>
          </a:r>
        </a:p>
        <a:p>
          <a:r>
            <a:rPr kumimoji="1" lang="ja-JP" altLang="en-US" sz="1050">
              <a:latin typeface="ＭＳ Ｐゴシック" panose="020B0600070205080204" pitchFamily="50" charset="-128"/>
              <a:ea typeface="ＭＳ Ｐゴシック" panose="020B0600070205080204" pitchFamily="50" charset="-128"/>
            </a:rPr>
            <a:t>単年度比率でも</a:t>
          </a:r>
          <a:r>
            <a:rPr kumimoji="1" lang="en-US" altLang="ja-JP" sz="1050">
              <a:latin typeface="ＭＳ Ｐゴシック" panose="020B0600070205080204" pitchFamily="50" charset="-128"/>
              <a:ea typeface="ＭＳ Ｐゴシック" panose="020B0600070205080204" pitchFamily="50" charset="-128"/>
            </a:rPr>
            <a:t>9.0%</a:t>
          </a:r>
          <a:r>
            <a:rPr kumimoji="1" lang="ja-JP" altLang="en-US" sz="1050">
              <a:latin typeface="ＭＳ Ｐゴシック" panose="020B0600070205080204" pitchFamily="50" charset="-128"/>
              <a:ea typeface="ＭＳ Ｐゴシック" panose="020B0600070205080204" pitchFamily="50" charset="-128"/>
            </a:rPr>
            <a:t>と前年度比＋</a:t>
          </a:r>
          <a:r>
            <a:rPr kumimoji="1" lang="en-US" altLang="ja-JP" sz="1050">
              <a:latin typeface="ＭＳ Ｐゴシック" panose="020B0600070205080204" pitchFamily="50" charset="-128"/>
              <a:ea typeface="ＭＳ Ｐゴシック" panose="020B0600070205080204" pitchFamily="50" charset="-128"/>
            </a:rPr>
            <a:t>0.2</a:t>
          </a:r>
          <a:r>
            <a:rPr kumimoji="1" lang="ja-JP" altLang="en-US" sz="1050">
              <a:latin typeface="ＭＳ Ｐゴシック" panose="020B0600070205080204" pitchFamily="50" charset="-128"/>
              <a:ea typeface="ＭＳ Ｐゴシック" panose="020B0600070205080204" pitchFamily="50" charset="-128"/>
            </a:rPr>
            <a:t>ポイント増加している。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平成</a:t>
          </a:r>
          <a:r>
            <a:rPr kumimoji="1" lang="en-US" altLang="ja-JP" sz="1050">
              <a:latin typeface="ＭＳ Ｐゴシック" panose="020B0600070205080204" pitchFamily="50" charset="-128"/>
              <a:ea typeface="ＭＳ Ｐゴシック" panose="020B0600070205080204" pitchFamily="50" charset="-128"/>
            </a:rPr>
            <a:t>23</a:t>
          </a:r>
          <a:r>
            <a:rPr kumimoji="1" lang="ja-JP" altLang="en-US" sz="1050">
              <a:latin typeface="ＭＳ Ｐゴシック" panose="020B0600070205080204" pitchFamily="50" charset="-128"/>
              <a:ea typeface="ＭＳ Ｐゴシック" panose="020B0600070205080204" pitchFamily="50" charset="-128"/>
            </a:rPr>
            <a:t>年度同意の緊急防災・減災事業債などの償還終了はあるものの、令和</a:t>
          </a:r>
          <a:r>
            <a:rPr kumimoji="1" lang="en-US" altLang="ja-JP" sz="1050">
              <a:latin typeface="ＭＳ Ｐゴシック" panose="020B0600070205080204" pitchFamily="50" charset="-128"/>
              <a:ea typeface="ＭＳ Ｐゴシック" panose="020B0600070205080204" pitchFamily="50" charset="-128"/>
            </a:rPr>
            <a:t>4</a:t>
          </a:r>
          <a:r>
            <a:rPr kumimoji="1" lang="ja-JP" altLang="en-US" sz="1050">
              <a:latin typeface="ＭＳ Ｐゴシック" panose="020B0600070205080204" pitchFamily="50" charset="-128"/>
              <a:ea typeface="ＭＳ Ｐゴシック" panose="020B0600070205080204" pitchFamily="50" charset="-128"/>
            </a:rPr>
            <a:t>年度同意の公営住宅建設事業債や公共施設等適正管理推進事業債</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長寿命化事業</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などの償還が開始し、一般会計の元利償還金が前年度比</a:t>
          </a:r>
          <a:r>
            <a:rPr kumimoji="1" lang="en-US" altLang="ja-JP" sz="1050">
              <a:latin typeface="ＭＳ Ｐゴシック" panose="020B0600070205080204" pitchFamily="50" charset="-128"/>
              <a:ea typeface="ＭＳ Ｐゴシック" panose="020B0600070205080204" pitchFamily="50" charset="-128"/>
            </a:rPr>
            <a:t>+13</a:t>
          </a:r>
          <a:r>
            <a:rPr kumimoji="1" lang="ja-JP" altLang="en-US" sz="1050">
              <a:latin typeface="ＭＳ Ｐゴシック" panose="020B0600070205080204" pitchFamily="50" charset="-128"/>
              <a:ea typeface="ＭＳ Ｐゴシック" panose="020B0600070205080204" pitchFamily="50" charset="-128"/>
            </a:rPr>
            <a:t>百万円となったことや、平成</a:t>
          </a:r>
          <a:r>
            <a:rPr kumimoji="1" lang="en-US" altLang="ja-JP" sz="1050">
              <a:latin typeface="ＭＳ Ｐゴシック" panose="020B0600070205080204" pitchFamily="50" charset="-128"/>
              <a:ea typeface="ＭＳ Ｐゴシック" panose="020B0600070205080204" pitchFamily="50" charset="-128"/>
            </a:rPr>
            <a:t>24</a:t>
          </a:r>
          <a:r>
            <a:rPr kumimoji="1" lang="ja-JP" altLang="en-US" sz="1050">
              <a:latin typeface="ＭＳ Ｐゴシック" panose="020B0600070205080204" pitchFamily="50" charset="-128"/>
              <a:ea typeface="ＭＳ Ｐゴシック" panose="020B0600070205080204" pitchFamily="50" charset="-128"/>
            </a:rPr>
            <a:t>年度同意の緊急防災・減災事業債や平成</a:t>
          </a:r>
          <a:r>
            <a:rPr kumimoji="1" lang="en-US" altLang="ja-JP" sz="1050">
              <a:latin typeface="ＭＳ Ｐゴシック" panose="020B0600070205080204" pitchFamily="50" charset="-128"/>
              <a:ea typeface="ＭＳ Ｐゴシック" panose="020B0600070205080204" pitchFamily="50" charset="-128"/>
            </a:rPr>
            <a:t>19</a:t>
          </a:r>
          <a:r>
            <a:rPr kumimoji="1" lang="ja-JP" altLang="en-US" sz="1050">
              <a:latin typeface="ＭＳ Ｐゴシック" panose="020B0600070205080204" pitchFamily="50" charset="-128"/>
              <a:ea typeface="ＭＳ Ｐゴシック" panose="020B0600070205080204" pitchFamily="50" charset="-128"/>
            </a:rPr>
            <a:t>年度同意の臨時地方道整備事業債などの需要額算入終了による公債費算入額の減などが要因である。</a:t>
          </a:r>
        </a:p>
        <a:p>
          <a:r>
            <a:rPr kumimoji="1" lang="ja-JP" altLang="en-US" sz="1050">
              <a:latin typeface="ＭＳ Ｐゴシック" panose="020B0600070205080204" pitchFamily="50" charset="-128"/>
              <a:ea typeface="ＭＳ Ｐゴシック" panose="020B0600070205080204" pitchFamily="50" charset="-128"/>
            </a:rPr>
            <a:t>今後、公共施設の老朽化対策や庁舎建て替えのための起債額増が見込まれるため、交付税措置の有利な起債区分の選択、適切な借入条件や償還方法の検討を行い、財政健全化に努める。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144526</xdr:rowOff>
    </xdr:from>
    <xdr:to>
      <xdr:col>81</xdr:col>
      <xdr:colOff>44450</xdr:colOff>
      <xdr:row>44</xdr:row>
      <xdr:rowOff>145796</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145276"/>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117873</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66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145796</xdr:rowOff>
    </xdr:from>
    <xdr:to>
      <xdr:col>81</xdr:col>
      <xdr:colOff>133350</xdr:colOff>
      <xdr:row>44</xdr:row>
      <xdr:rowOff>145796</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68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59453</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144526</xdr:rowOff>
    </xdr:from>
    <xdr:to>
      <xdr:col>81</xdr:col>
      <xdr:colOff>133350</xdr:colOff>
      <xdr:row>35</xdr:row>
      <xdr:rowOff>144526</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61722</xdr:rowOff>
    </xdr:from>
    <xdr:to>
      <xdr:col>81</xdr:col>
      <xdr:colOff>44450</xdr:colOff>
      <xdr:row>41</xdr:row>
      <xdr:rowOff>81026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7091172"/>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150639</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837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134112</xdr:rowOff>
    </xdr:from>
    <xdr:to>
      <xdr:col>81</xdr:col>
      <xdr:colOff>95250</xdr:colOff>
      <xdr:row>41</xdr:row>
      <xdr:rowOff>64262</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61722</xdr:rowOff>
    </xdr:from>
    <xdr:to>
      <xdr:col>77</xdr:col>
      <xdr:colOff>44450</xdr:colOff>
      <xdr:row>41</xdr:row>
      <xdr:rowOff>71374</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709117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64787</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71374</xdr:rowOff>
    </xdr:from>
    <xdr:to>
      <xdr:col>72</xdr:col>
      <xdr:colOff>203200</xdr:colOff>
      <xdr:row>41</xdr:row>
      <xdr:rowOff>71374</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4401800" y="71008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124460</xdr:rowOff>
    </xdr:from>
    <xdr:to>
      <xdr:col>73</xdr:col>
      <xdr:colOff>44450</xdr:colOff>
      <xdr:row>41</xdr:row>
      <xdr:rowOff>54610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64787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71374</xdr:rowOff>
    </xdr:from>
    <xdr:to>
      <xdr:col>68</xdr:col>
      <xdr:colOff>152400</xdr:colOff>
      <xdr:row>41</xdr:row>
      <xdr:rowOff>90678</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710082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114808</xdr:rowOff>
    </xdr:from>
    <xdr:to>
      <xdr:col>68</xdr:col>
      <xdr:colOff>203200</xdr:colOff>
      <xdr:row>41</xdr:row>
      <xdr:rowOff>44958</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55135</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114808</xdr:rowOff>
    </xdr:from>
    <xdr:to>
      <xdr:col>64</xdr:col>
      <xdr:colOff>152400</xdr:colOff>
      <xdr:row>41</xdr:row>
      <xdr:rowOff>44958</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55135</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30226</xdr:rowOff>
    </xdr:from>
    <xdr:to>
      <xdr:col>81</xdr:col>
      <xdr:colOff>95250</xdr:colOff>
      <xdr:row>41</xdr:row>
      <xdr:rowOff>131826</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2303</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031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10922</xdr:rowOff>
    </xdr:from>
    <xdr:to>
      <xdr:col>77</xdr:col>
      <xdr:colOff>95250</xdr:colOff>
      <xdr:row>41</xdr:row>
      <xdr:rowOff>112522</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0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97299</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12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20574</xdr:rowOff>
    </xdr:from>
    <xdr:to>
      <xdr:col>73</xdr:col>
      <xdr:colOff>44450</xdr:colOff>
      <xdr:row>41</xdr:row>
      <xdr:rowOff>122174</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0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106951</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20574</xdr:rowOff>
    </xdr:from>
    <xdr:to>
      <xdr:col>68</xdr:col>
      <xdr:colOff>203200</xdr:colOff>
      <xdr:row>41</xdr:row>
      <xdr:rowOff>122174</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0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106951</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39878</xdr:rowOff>
    </xdr:from>
    <xdr:to>
      <xdr:col>64</xdr:col>
      <xdr:colOff>152400</xdr:colOff>
      <xdr:row>41</xdr:row>
      <xdr:rowOff>141478</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06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126255</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50">
              <a:latin typeface="ＭＳ Ｐゴシック" panose="020B0600070205080204" pitchFamily="50" charset="-128"/>
              <a:ea typeface="ＭＳ Ｐゴシック" panose="020B0600070205080204" pitchFamily="50" charset="-128"/>
            </a:rPr>
            <a:t>地方債現在高等の将来負担額よりも基金等の充当可能財源が多いため、比率はマイナスの値（△</a:t>
          </a:r>
          <a:r>
            <a:rPr kumimoji="1" lang="en-US" altLang="ja-JP" sz="950">
              <a:latin typeface="ＭＳ Ｐゴシック" panose="020B0600070205080204" pitchFamily="50" charset="-128"/>
              <a:ea typeface="ＭＳ Ｐゴシック" panose="020B0600070205080204" pitchFamily="50" charset="-128"/>
            </a:rPr>
            <a:t>83.0%</a:t>
          </a:r>
          <a:r>
            <a:rPr kumimoji="1" lang="ja-JP" altLang="en-US" sz="950">
              <a:latin typeface="ＭＳ Ｐゴシック" panose="020B0600070205080204" pitchFamily="50" charset="-128"/>
              <a:ea typeface="ＭＳ Ｐゴシック" panose="020B0600070205080204" pitchFamily="50" charset="-128"/>
            </a:rPr>
            <a:t>）となっており、前年度比は＋</a:t>
          </a:r>
          <a:r>
            <a:rPr kumimoji="1" lang="en-US" altLang="ja-JP" sz="950">
              <a:latin typeface="ＭＳ Ｐゴシック" panose="020B0600070205080204" pitchFamily="50" charset="-128"/>
              <a:ea typeface="ＭＳ Ｐゴシック" panose="020B0600070205080204" pitchFamily="50" charset="-128"/>
            </a:rPr>
            <a:t>12.6</a:t>
          </a:r>
          <a:r>
            <a:rPr kumimoji="1" lang="ja-JP" altLang="en-US" sz="950">
              <a:latin typeface="ＭＳ Ｐゴシック" panose="020B0600070205080204" pitchFamily="50" charset="-128"/>
              <a:ea typeface="ＭＳ Ｐゴシック" panose="020B0600070205080204" pitchFamily="50" charset="-128"/>
            </a:rPr>
            <a:t>ポイントであった。</a:t>
          </a:r>
        </a:p>
        <a:p>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95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年度発行の下水道事業債の償還が終了したことなどで、公営企業債等繰入見込額が前年度比△</a:t>
          </a:r>
          <a:r>
            <a:rPr kumimoji="1" lang="en-US" altLang="ja-JP" sz="950">
              <a:solidFill>
                <a:schemeClr val="dk1"/>
              </a:solidFill>
              <a:effectLst/>
              <a:latin typeface="ＭＳ Ｐゴシック" panose="020B0600070205080204" pitchFamily="50" charset="-128"/>
              <a:ea typeface="ＭＳ Ｐゴシック" panose="020B0600070205080204" pitchFamily="50" charset="-128"/>
              <a:cs typeface="+mn-cs"/>
            </a:rPr>
            <a:t>215</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百万円となったものの、令和</a:t>
          </a:r>
          <a:r>
            <a:rPr kumimoji="1" lang="en-US" altLang="ja-JP" sz="95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年度発行の一般廃棄物処理事業債や公共施設等適正管理推進事業債（市町村役場緊急機能保全事業）などの影響により一般会計等の地方債の現在高が前年度比＋</a:t>
          </a:r>
          <a:r>
            <a:rPr kumimoji="1" lang="en-US" altLang="ja-JP" sz="950">
              <a:solidFill>
                <a:schemeClr val="dk1"/>
              </a:solidFill>
              <a:effectLst/>
              <a:latin typeface="ＭＳ Ｐゴシック" panose="020B0600070205080204" pitchFamily="50" charset="-128"/>
              <a:ea typeface="ＭＳ Ｐゴシック" panose="020B0600070205080204" pitchFamily="50" charset="-128"/>
              <a:cs typeface="+mn-cs"/>
            </a:rPr>
            <a:t>1,029</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千円となるなど将来負担額は大幅に増加した</a:t>
          </a: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950">
              <a:latin typeface="ＭＳ Ｐゴシック" panose="020B0600070205080204" pitchFamily="50" charset="-128"/>
              <a:ea typeface="ＭＳ Ｐゴシック" panose="020B0600070205080204" pitchFamily="50" charset="-128"/>
            </a:rPr>
            <a:t>充当可能財源等については庁舎整備基金や公共施設整備基金の取崩しなどにより充当可能基金が</a:t>
          </a:r>
          <a:r>
            <a:rPr kumimoji="1" lang="en-US" altLang="ja-JP" sz="950">
              <a:latin typeface="ＭＳ Ｐゴシック" panose="020B0600070205080204" pitchFamily="50" charset="-128"/>
              <a:ea typeface="ＭＳ Ｐゴシック" panose="020B0600070205080204" pitchFamily="50" charset="-128"/>
            </a:rPr>
            <a:t>379</a:t>
          </a:r>
          <a:r>
            <a:rPr kumimoji="1" lang="ja-JP" altLang="en-US" sz="950">
              <a:latin typeface="ＭＳ Ｐゴシック" panose="020B0600070205080204" pitchFamily="50" charset="-128"/>
              <a:ea typeface="ＭＳ Ｐゴシック" panose="020B0600070205080204" pitchFamily="50" charset="-128"/>
            </a:rPr>
            <a:t>百万円減少した。</a:t>
          </a:r>
          <a:endParaRPr kumimoji="1" lang="en-US" altLang="ja-JP" sz="950">
            <a:latin typeface="ＭＳ Ｐゴシック" panose="020B0600070205080204" pitchFamily="50" charset="-128"/>
            <a:ea typeface="ＭＳ Ｐゴシック" panose="020B0600070205080204" pitchFamily="50" charset="-128"/>
          </a:endParaRPr>
        </a:p>
        <a:p>
          <a:r>
            <a:rPr kumimoji="1" lang="ja-JP" altLang="en-US" sz="950">
              <a:latin typeface="ＭＳ Ｐゴシック" panose="020B0600070205080204" pitchFamily="50" charset="-128"/>
              <a:ea typeface="ＭＳ Ｐゴシック" panose="020B0600070205080204" pitchFamily="50" charset="-128"/>
            </a:rPr>
            <a:t>現在、マイナスの値になっているが、公共施設の老朽化対策や庁舎建て替え事業の実施により、地方債残高の増加や充当可能基金の減少が見込まれるため、投資的事業の選択と集中を行うとともに、より有利な交付税措置のある起債の借入などを行い、堅実な財政運営を行うことが必要である。</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97125</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5558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69202</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84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97125</xdr:rowOff>
    </xdr:from>
    <xdr:to>
      <xdr:col>81</xdr:col>
      <xdr:colOff>133350</xdr:colOff>
      <xdr:row>22</xdr:row>
      <xdr:rowOff>97125</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869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112849</xdr:rowOff>
    </xdr:from>
    <xdr:to>
      <xdr:col>73</xdr:col>
      <xdr:colOff>44450</xdr:colOff>
      <xdr:row>14</xdr:row>
      <xdr:rowOff>42999</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34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53176</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110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19534</xdr:rowOff>
    </xdr:from>
    <xdr:to>
      <xdr:col>68</xdr:col>
      <xdr:colOff>203200</xdr:colOff>
      <xdr:row>14</xdr:row>
      <xdr:rowOff>121134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41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131311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188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69185</xdr:rowOff>
    </xdr:from>
    <xdr:to>
      <xdr:col>64</xdr:col>
      <xdr:colOff>152400</xdr:colOff>
      <xdr:row>13</xdr:row>
      <xdr:rowOff>170785</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29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9512</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066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長崎県佐々町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13,988
13,908
32.26
9,475,366
8,777,334
311,981
3,860,003
5,601,543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前年度比△</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ポイント、類似団体比△</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ポイントとなっている。</a:t>
          </a:r>
        </a:p>
        <a:p>
          <a:r>
            <a:rPr kumimoji="1" lang="ja-JP" altLang="en-US" sz="1200">
              <a:latin typeface="ＭＳ Ｐゴシック" panose="020B0600070205080204" pitchFamily="50" charset="-128"/>
              <a:ea typeface="ＭＳ Ｐゴシック" panose="020B0600070205080204" pitchFamily="50" charset="-128"/>
            </a:rPr>
            <a:t>類似団体比率より低い比率ではあるものの、一般職・再任用職の期末・勤勉手当の増加などにより決算額は</a:t>
          </a:r>
          <a:r>
            <a:rPr kumimoji="1" lang="en-US" altLang="ja-JP" sz="1200">
              <a:latin typeface="ＭＳ Ｐゴシック" panose="020B0600070205080204" pitchFamily="50" charset="-128"/>
              <a:ea typeface="ＭＳ Ｐゴシック" panose="020B0600070205080204" pitchFamily="50" charset="-128"/>
            </a:rPr>
            <a:t>7</a:t>
          </a:r>
          <a:r>
            <a:rPr kumimoji="1" lang="ja-JP" altLang="en-US" sz="1200">
              <a:latin typeface="ＭＳ Ｐゴシック" panose="020B0600070205080204" pitchFamily="50" charset="-128"/>
              <a:ea typeface="ＭＳ Ｐゴシック" panose="020B0600070205080204" pitchFamily="50" charset="-128"/>
            </a:rPr>
            <a:t>百万円増加している（歳出経常一般財源は</a:t>
          </a:r>
          <a:r>
            <a:rPr kumimoji="1" lang="en-US" altLang="ja-JP" sz="1200">
              <a:latin typeface="ＭＳ Ｐゴシック" panose="020B0600070205080204" pitchFamily="50" charset="-128"/>
              <a:ea typeface="ＭＳ Ｐゴシック" panose="020B0600070205080204" pitchFamily="50" charset="-128"/>
            </a:rPr>
            <a:t>12</a:t>
          </a:r>
          <a:r>
            <a:rPr kumimoji="1" lang="ja-JP" altLang="en-US" sz="1200">
              <a:latin typeface="ＭＳ Ｐゴシック" panose="020B0600070205080204" pitchFamily="50" charset="-128"/>
              <a:ea typeface="ＭＳ Ｐゴシック" panose="020B0600070205080204" pitchFamily="50" charset="-128"/>
            </a:rPr>
            <a:t>百万円増加）。</a:t>
          </a:r>
        </a:p>
        <a:p>
          <a:r>
            <a:rPr kumimoji="1" lang="ja-JP" altLang="en-US" sz="1200">
              <a:latin typeface="ＭＳ Ｐゴシック" panose="020B0600070205080204" pitchFamily="50" charset="-128"/>
              <a:ea typeface="ＭＳ Ｐゴシック" panose="020B0600070205080204" pitchFamily="50" charset="-128"/>
            </a:rPr>
            <a:t>今後は適正な定員管理や業務効率化（電子化や民間委託など）による時間外勤務手当の削減など、人件費増加の抑制に努める。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104140</xdr:rowOff>
    </xdr:from>
    <xdr:to>
      <xdr:col>24</xdr:col>
      <xdr:colOff>25400</xdr:colOff>
      <xdr:row>40</xdr:row>
      <xdr:rowOff>12700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5905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156227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xdr:rowOff>
    </xdr:from>
    <xdr:to>
      <xdr:col>24</xdr:col>
      <xdr:colOff>114300</xdr:colOff>
      <xdr:row>40</xdr:row>
      <xdr:rowOff>12700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7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19067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104140</xdr:rowOff>
    </xdr:from>
    <xdr:to>
      <xdr:col>24</xdr:col>
      <xdr:colOff>114300</xdr:colOff>
      <xdr:row>32</xdr:row>
      <xdr:rowOff>104140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152146</xdr:rowOff>
    </xdr:from>
    <xdr:to>
      <xdr:col>24</xdr:col>
      <xdr:colOff>25400</xdr:colOff>
      <xdr:row>33</xdr:row>
      <xdr:rowOff>161290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580999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34561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58638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62484</xdr:rowOff>
    </xdr:from>
    <xdr:to>
      <xdr:col>24</xdr:col>
      <xdr:colOff>76200</xdr:colOff>
      <xdr:row>34</xdr:row>
      <xdr:rowOff>164084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589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42418</xdr:rowOff>
    </xdr:from>
    <xdr:to>
      <xdr:col>19</xdr:col>
      <xdr:colOff>187325</xdr:colOff>
      <xdr:row>33</xdr:row>
      <xdr:rowOff>161290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570026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44196</xdr:rowOff>
    </xdr:from>
    <xdr:to>
      <xdr:col>20</xdr:col>
      <xdr:colOff>38100</xdr:colOff>
      <xdr:row>34</xdr:row>
      <xdr:rowOff>145796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130573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5959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42418</xdr:rowOff>
    </xdr:from>
    <xdr:to>
      <xdr:col>15</xdr:col>
      <xdr:colOff>98425</xdr:colOff>
      <xdr:row>34</xdr:row>
      <xdr:rowOff>154432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5700268"/>
          <a:ext cx="889000" cy="28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25908</xdr:rowOff>
    </xdr:from>
    <xdr:to>
      <xdr:col>15</xdr:col>
      <xdr:colOff>149225</xdr:colOff>
      <xdr:row>34</xdr:row>
      <xdr:rowOff>127508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585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112285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941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32</xdr:row>
      <xdr:rowOff>140716</xdr:rowOff>
    </xdr:from>
    <xdr:to>
      <xdr:col>11</xdr:col>
      <xdr:colOff>9525</xdr:colOff>
      <xdr:row>34</xdr:row>
      <xdr:rowOff>154432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5627116"/>
          <a:ext cx="889000" cy="35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117348</xdr:rowOff>
    </xdr:from>
    <xdr:to>
      <xdr:col>11</xdr:col>
      <xdr:colOff>60325</xdr:colOff>
      <xdr:row>35</xdr:row>
      <xdr:rowOff>47498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32275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33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44196</xdr:rowOff>
    </xdr:from>
    <xdr:to>
      <xdr:col>6</xdr:col>
      <xdr:colOff>171450</xdr:colOff>
      <xdr:row>34</xdr:row>
      <xdr:rowOff>145796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130573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959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101346</xdr:rowOff>
    </xdr:from>
    <xdr:to>
      <xdr:col>24</xdr:col>
      <xdr:colOff>76200</xdr:colOff>
      <xdr:row>34</xdr:row>
      <xdr:rowOff>31496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75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117873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60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110490</xdr:rowOff>
    </xdr:from>
    <xdr:to>
      <xdr:col>20</xdr:col>
      <xdr:colOff>38100</xdr:colOff>
      <xdr:row>34</xdr:row>
      <xdr:rowOff>40640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50817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53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32</xdr:row>
      <xdr:rowOff>163068</xdr:rowOff>
    </xdr:from>
    <xdr:to>
      <xdr:col>15</xdr:col>
      <xdr:colOff>149225</xdr:colOff>
      <xdr:row>33</xdr:row>
      <xdr:rowOff>93218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64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103395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41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103632</xdr:rowOff>
    </xdr:from>
    <xdr:to>
      <xdr:col>11</xdr:col>
      <xdr:colOff>60325</xdr:colOff>
      <xdr:row>35</xdr:row>
      <xdr:rowOff>33782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43959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70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89916</xdr:rowOff>
    </xdr:from>
    <xdr:to>
      <xdr:col>6</xdr:col>
      <xdr:colOff>171450</xdr:colOff>
      <xdr:row>33</xdr:row>
      <xdr:rowOff>20066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576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30243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345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前年度比△</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ポイント、類似団体比＋</a:t>
          </a:r>
          <a:r>
            <a:rPr kumimoji="1" lang="en-US" altLang="ja-JP" sz="1200">
              <a:latin typeface="ＭＳ Ｐゴシック" panose="020B0600070205080204" pitchFamily="50" charset="-128"/>
              <a:ea typeface="ＭＳ Ｐゴシック" panose="020B0600070205080204" pitchFamily="50" charset="-128"/>
            </a:rPr>
            <a:t>3.2</a:t>
          </a:r>
          <a:r>
            <a:rPr kumimoji="1" lang="ja-JP" altLang="en-US" sz="1200">
              <a:latin typeface="ＭＳ Ｐゴシック" panose="020B0600070205080204" pitchFamily="50" charset="-128"/>
              <a:ea typeface="ＭＳ Ｐゴシック" panose="020B0600070205080204" pitchFamily="50" charset="-128"/>
            </a:rPr>
            <a:t>ポイントとなっている。</a:t>
          </a:r>
        </a:p>
        <a:p>
          <a:r>
            <a:rPr kumimoji="1" lang="ja-JP" altLang="en-US" sz="1200">
              <a:latin typeface="ＭＳ Ｐゴシック" panose="020B0600070205080204" pitchFamily="50" charset="-128"/>
              <a:ea typeface="ＭＳ Ｐゴシック" panose="020B0600070205080204" pitchFamily="50" charset="-128"/>
            </a:rPr>
            <a:t>物件費についてはごみ処理施設基幹的設備改良事業に伴い焼却灰運搬処理業務委託料などは増加したものの、新型コロナウイルスワクチン接種事業関連経費や戸籍総合システム改修業務委託料などの減少により決算額は</a:t>
          </a:r>
          <a:r>
            <a:rPr kumimoji="1" lang="en-US" altLang="ja-JP" sz="1200">
              <a:latin typeface="ＭＳ Ｐゴシック" panose="020B0600070205080204" pitchFamily="50" charset="-128"/>
              <a:ea typeface="ＭＳ Ｐゴシック" panose="020B0600070205080204" pitchFamily="50" charset="-128"/>
            </a:rPr>
            <a:t>21</a:t>
          </a:r>
          <a:r>
            <a:rPr kumimoji="1" lang="ja-JP" altLang="en-US" sz="1200">
              <a:latin typeface="ＭＳ Ｐゴシック" panose="020B0600070205080204" pitchFamily="50" charset="-128"/>
              <a:ea typeface="ＭＳ Ｐゴシック" panose="020B0600070205080204" pitchFamily="50" charset="-128"/>
            </a:rPr>
            <a:t>百万円減少している（歳出経常一般財源は</a:t>
          </a:r>
          <a:r>
            <a:rPr kumimoji="1" lang="en-US" altLang="ja-JP" sz="1200">
              <a:latin typeface="ＭＳ Ｐゴシック" panose="020B0600070205080204" pitchFamily="50" charset="-128"/>
              <a:ea typeface="ＭＳ Ｐゴシック" panose="020B0600070205080204" pitchFamily="50" charset="-128"/>
            </a:rPr>
            <a:t>14</a:t>
          </a:r>
          <a:r>
            <a:rPr kumimoji="1" lang="ja-JP" altLang="en-US" sz="1200">
              <a:latin typeface="ＭＳ Ｐゴシック" panose="020B0600070205080204" pitchFamily="50" charset="-128"/>
              <a:ea typeface="ＭＳ Ｐゴシック" panose="020B0600070205080204" pitchFamily="50" charset="-128"/>
            </a:rPr>
            <a:t>百万円増加）。</a:t>
          </a:r>
        </a:p>
        <a:p>
          <a:r>
            <a:rPr kumimoji="1" lang="ja-JP" altLang="en-US" sz="1200">
              <a:latin typeface="ＭＳ Ｐゴシック" panose="020B0600070205080204" pitchFamily="50" charset="-128"/>
              <a:ea typeface="ＭＳ Ｐゴシック" panose="020B0600070205080204" pitchFamily="50" charset="-128"/>
            </a:rPr>
            <a:t>近年、類似団体よりも高い水準が続いているため、引き続き需用費や委託料などの単独経常経費の抑制に努める。</a:t>
          </a: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58420</xdr:rowOff>
    </xdr:from>
    <xdr:to>
      <xdr:col>82</xdr:col>
      <xdr:colOff>107950</xdr:colOff>
      <xdr:row>21</xdr:row>
      <xdr:rowOff>8890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5872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152417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8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8890</xdr:rowOff>
    </xdr:from>
    <xdr:to>
      <xdr:col>82</xdr:col>
      <xdr:colOff>196850</xdr:colOff>
      <xdr:row>21</xdr:row>
      <xdr:rowOff>8890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0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144797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2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58420</xdr:rowOff>
    </xdr:from>
    <xdr:to>
      <xdr:col>82</xdr:col>
      <xdr:colOff>196850</xdr:colOff>
      <xdr:row>14</xdr:row>
      <xdr:rowOff>58420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5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96520</xdr:rowOff>
    </xdr:from>
    <xdr:to>
      <xdr:col>82</xdr:col>
      <xdr:colOff>107950</xdr:colOff>
      <xdr:row>18</xdr:row>
      <xdr:rowOff>104140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31826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161307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33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54610</xdr:rowOff>
    </xdr:from>
    <xdr:to>
      <xdr:col>78</xdr:col>
      <xdr:colOff>69850</xdr:colOff>
      <xdr:row>18</xdr:row>
      <xdr:rowOff>104140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96926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137160</xdr:rowOff>
    </xdr:from>
    <xdr:to>
      <xdr:col>78</xdr:col>
      <xdr:colOff>120650</xdr:colOff>
      <xdr:row>17</xdr:row>
      <xdr:rowOff>67310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77487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649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54610</xdr:rowOff>
    </xdr:from>
    <xdr:to>
      <xdr:col>73</xdr:col>
      <xdr:colOff>180975</xdr:colOff>
      <xdr:row>19</xdr:row>
      <xdr:rowOff>46990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969260"/>
          <a:ext cx="889000" cy="3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30480</xdr:rowOff>
    </xdr:from>
    <xdr:to>
      <xdr:col>74</xdr:col>
      <xdr:colOff>31750</xdr:colOff>
      <xdr:row>16</xdr:row>
      <xdr:rowOff>132080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142257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43180</xdr:rowOff>
    </xdr:from>
    <xdr:to>
      <xdr:col>69</xdr:col>
      <xdr:colOff>92075</xdr:colOff>
      <xdr:row>19</xdr:row>
      <xdr:rowOff>46990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312928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60960</xdr:rowOff>
    </xdr:from>
    <xdr:to>
      <xdr:col>69</xdr:col>
      <xdr:colOff>142875</xdr:colOff>
      <xdr:row>16</xdr:row>
      <xdr:rowOff>162560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1287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3810</xdr:rowOff>
    </xdr:from>
    <xdr:to>
      <xdr:col>65</xdr:col>
      <xdr:colOff>53975</xdr:colOff>
      <xdr:row>17</xdr:row>
      <xdr:rowOff>105410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115587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45720</xdr:rowOff>
    </xdr:from>
    <xdr:to>
      <xdr:col>82</xdr:col>
      <xdr:colOff>158750</xdr:colOff>
      <xdr:row>18</xdr:row>
      <xdr:rowOff>147320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13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17797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10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53340</xdr:rowOff>
    </xdr:from>
    <xdr:to>
      <xdr:col>78</xdr:col>
      <xdr:colOff>120650</xdr:colOff>
      <xdr:row>18</xdr:row>
      <xdr:rowOff>154940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1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139717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22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3810</xdr:rowOff>
    </xdr:from>
    <xdr:to>
      <xdr:col>74</xdr:col>
      <xdr:colOff>31750</xdr:colOff>
      <xdr:row>17</xdr:row>
      <xdr:rowOff>105410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90187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167640</xdr:rowOff>
    </xdr:from>
    <xdr:to>
      <xdr:col>69</xdr:col>
      <xdr:colOff>142875</xdr:colOff>
      <xdr:row>19</xdr:row>
      <xdr:rowOff>97790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2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82567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34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163830</xdr:rowOff>
    </xdr:from>
    <xdr:to>
      <xdr:col>65</xdr:col>
      <xdr:colOff>53975</xdr:colOff>
      <xdr:row>18</xdr:row>
      <xdr:rowOff>93980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07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78757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16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前年度比＋</a:t>
          </a:r>
          <a:r>
            <a:rPr kumimoji="1" lang="en-US" altLang="ja-JP" sz="1200">
              <a:latin typeface="ＭＳ Ｐゴシック" panose="020B0600070205080204" pitchFamily="50" charset="-128"/>
              <a:ea typeface="ＭＳ Ｐゴシック" panose="020B0600070205080204" pitchFamily="50" charset="-128"/>
            </a:rPr>
            <a:t>0.9</a:t>
          </a:r>
          <a:r>
            <a:rPr kumimoji="1" lang="ja-JP" altLang="en-US" sz="1200">
              <a:latin typeface="ＭＳ Ｐゴシック" panose="020B0600070205080204" pitchFamily="50" charset="-128"/>
              <a:ea typeface="ＭＳ Ｐゴシック" panose="020B0600070205080204" pitchFamily="50" charset="-128"/>
            </a:rPr>
            <a:t>ポイント、類似団体比＋</a:t>
          </a:r>
          <a:r>
            <a:rPr kumimoji="1" lang="en-US" altLang="ja-JP" sz="1200">
              <a:latin typeface="ＭＳ Ｐゴシック" panose="020B0600070205080204" pitchFamily="50" charset="-128"/>
              <a:ea typeface="ＭＳ Ｐゴシック" panose="020B0600070205080204" pitchFamily="50" charset="-128"/>
            </a:rPr>
            <a:t>7.9</a:t>
          </a:r>
          <a:r>
            <a:rPr kumimoji="1" lang="ja-JP" altLang="en-US" sz="1200">
              <a:latin typeface="ＭＳ Ｐゴシック" panose="020B0600070205080204" pitchFamily="50" charset="-128"/>
              <a:ea typeface="ＭＳ Ｐゴシック" panose="020B0600070205080204" pitchFamily="50" charset="-128"/>
            </a:rPr>
            <a:t>ポイントとなっている。</a:t>
          </a:r>
        </a:p>
        <a:p>
          <a:r>
            <a:rPr kumimoji="1" lang="ja-JP" altLang="en-US" sz="1200">
              <a:latin typeface="ＭＳ Ｐゴシック" panose="020B0600070205080204" pitchFamily="50" charset="-128"/>
              <a:ea typeface="ＭＳ Ｐゴシック" panose="020B0600070205080204" pitchFamily="50" charset="-128"/>
            </a:rPr>
            <a:t>扶助費は施設型給付費負担金や障害者自立支援給付費、福祉医療費助成費などの増加により決算額は</a:t>
          </a:r>
          <a:r>
            <a:rPr kumimoji="1" lang="en-US" altLang="ja-JP" sz="1200">
              <a:latin typeface="ＭＳ Ｐゴシック" panose="020B0600070205080204" pitchFamily="50" charset="-128"/>
              <a:ea typeface="ＭＳ Ｐゴシック" panose="020B0600070205080204" pitchFamily="50" charset="-128"/>
            </a:rPr>
            <a:t>172</a:t>
          </a:r>
          <a:r>
            <a:rPr kumimoji="1" lang="ja-JP" altLang="en-US" sz="1200">
              <a:latin typeface="ＭＳ Ｐゴシック" panose="020B0600070205080204" pitchFamily="50" charset="-128"/>
              <a:ea typeface="ＭＳ Ｐゴシック" panose="020B0600070205080204" pitchFamily="50" charset="-128"/>
            </a:rPr>
            <a:t>百万円増加している（歳出経常一般財源は</a:t>
          </a:r>
          <a:r>
            <a:rPr kumimoji="1" lang="en-US" altLang="ja-JP" sz="1200">
              <a:latin typeface="ＭＳ Ｐゴシック" panose="020B0600070205080204" pitchFamily="50" charset="-128"/>
              <a:ea typeface="ＭＳ Ｐゴシック" panose="020B0600070205080204" pitchFamily="50" charset="-128"/>
            </a:rPr>
            <a:t>47</a:t>
          </a:r>
          <a:r>
            <a:rPr kumimoji="1" lang="ja-JP" altLang="en-US" sz="1200">
              <a:latin typeface="ＭＳ Ｐゴシック" panose="020B0600070205080204" pitchFamily="50" charset="-128"/>
              <a:ea typeface="ＭＳ Ｐゴシック" panose="020B0600070205080204" pitchFamily="50" charset="-128"/>
            </a:rPr>
            <a:t>百万円増加）。</a:t>
          </a:r>
        </a:p>
        <a:p>
          <a:r>
            <a:rPr kumimoji="1" lang="ja-JP" altLang="en-US" sz="1200">
              <a:latin typeface="ＭＳ Ｐゴシック" panose="020B0600070205080204" pitchFamily="50" charset="-128"/>
              <a:ea typeface="ＭＳ Ｐゴシック" panose="020B0600070205080204" pitchFamily="50" charset="-128"/>
            </a:rPr>
            <a:t>類似団体平均よりも高い水準となっているが、本町は子育て支援などに注力していることから、他の経常経費の抑制に努め、財政圧迫に歯止めをかける。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3" name="扶助費グラフ枠">
          <a:extLst>
            <a:ext uri="{FF2B5EF4-FFF2-40B4-BE49-F238E27FC236}">
              <a16:creationId xmlns:a16="http://schemas.microsoft.com/office/drawing/2014/main" id="{00000000-0008-0000-0400-0000B7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41275</xdr:rowOff>
    </xdr:from>
    <xdr:to>
      <xdr:col>24</xdr:col>
      <xdr:colOff>25400</xdr:colOff>
      <xdr:row>60</xdr:row>
      <xdr:rowOff>50800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4826000" y="9128125"/>
          <a:ext cx="0" cy="1209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22877</xdr:rowOff>
    </xdr:from>
    <xdr:ext cx="762000" cy="259045"/>
    <xdr:sp macro="" textlink="">
      <xdr:nvSpPr>
        <xdr:cNvPr id="185" name="扶助費最小値テキスト">
          <a:extLst>
            <a:ext uri="{FF2B5EF4-FFF2-40B4-BE49-F238E27FC236}">
              <a16:creationId xmlns:a16="http://schemas.microsoft.com/office/drawing/2014/main" id="{00000000-0008-0000-0400-0000B9000000}"/>
            </a:ext>
          </a:extLst>
        </xdr:cNvPr>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50800</xdr:rowOff>
    </xdr:from>
    <xdr:to>
      <xdr:col>24</xdr:col>
      <xdr:colOff>114300</xdr:colOff>
      <xdr:row>60</xdr:row>
      <xdr:rowOff>50800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127652</xdr:rowOff>
    </xdr:from>
    <xdr:ext cx="762000" cy="259045"/>
    <xdr:sp macro="" textlink="">
      <xdr:nvSpPr>
        <xdr:cNvPr id="187" name="扶助費最大値テキスト">
          <a:extLst>
            <a:ext uri="{FF2B5EF4-FFF2-40B4-BE49-F238E27FC236}">
              <a16:creationId xmlns:a16="http://schemas.microsoft.com/office/drawing/2014/main" id="{00000000-0008-0000-0400-0000BB000000}"/>
            </a:ext>
          </a:extLst>
        </xdr:cNvPr>
        <xdr:cNvSpPr txBox="1"/>
      </xdr:nvSpPr>
      <xdr:spPr>
        <a:xfrm>
          <a:off x="4914900" y="8871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41275</xdr:rowOff>
    </xdr:from>
    <xdr:to>
      <xdr:col>24</xdr:col>
      <xdr:colOff>114300</xdr:colOff>
      <xdr:row>53</xdr:row>
      <xdr:rowOff>41275</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4737100" y="9128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136525</xdr:rowOff>
    </xdr:from>
    <xdr:to>
      <xdr:col>24</xdr:col>
      <xdr:colOff>25400</xdr:colOff>
      <xdr:row>60</xdr:row>
      <xdr:rowOff>50800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987800" y="10252075"/>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121302</xdr:rowOff>
    </xdr:from>
    <xdr:ext cx="762000" cy="259045"/>
    <xdr:sp macro="" textlink="">
      <xdr:nvSpPr>
        <xdr:cNvPr id="190" name="扶助費平均値テキスト">
          <a:extLst>
            <a:ext uri="{FF2B5EF4-FFF2-40B4-BE49-F238E27FC236}">
              <a16:creationId xmlns:a16="http://schemas.microsoft.com/office/drawing/2014/main" id="{00000000-0008-0000-0400-0000BE000000}"/>
            </a:ext>
          </a:extLst>
        </xdr:cNvPr>
        <xdr:cNvSpPr txBox="1"/>
      </xdr:nvSpPr>
      <xdr:spPr>
        <a:xfrm>
          <a:off x="4914900" y="937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104775</xdr:rowOff>
    </xdr:from>
    <xdr:to>
      <xdr:col>24</xdr:col>
      <xdr:colOff>76200</xdr:colOff>
      <xdr:row>56</xdr:row>
      <xdr:rowOff>34925</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4775200" y="953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41275</xdr:rowOff>
    </xdr:from>
    <xdr:to>
      <xdr:col>19</xdr:col>
      <xdr:colOff>187325</xdr:colOff>
      <xdr:row>59</xdr:row>
      <xdr:rowOff>136525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098800" y="10156825"/>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66675</xdr:rowOff>
    </xdr:from>
    <xdr:to>
      <xdr:col>20</xdr:col>
      <xdr:colOff>38100</xdr:colOff>
      <xdr:row>55</xdr:row>
      <xdr:rowOff>168275</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937000" y="949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7002</xdr:rowOff>
    </xdr:from>
    <xdr:ext cx="7366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3606800" y="9265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41275</xdr:rowOff>
    </xdr:from>
    <xdr:to>
      <xdr:col>15</xdr:col>
      <xdr:colOff>98425</xdr:colOff>
      <xdr:row>61</xdr:row>
      <xdr:rowOff>50800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2209800" y="10156825"/>
          <a:ext cx="889000" cy="35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57150</xdr:rowOff>
    </xdr:from>
    <xdr:to>
      <xdr:col>15</xdr:col>
      <xdr:colOff>149225</xdr:colOff>
      <xdr:row>55</xdr:row>
      <xdr:rowOff>158750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168927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12700</xdr:rowOff>
    </xdr:from>
    <xdr:to>
      <xdr:col>11</xdr:col>
      <xdr:colOff>9525</xdr:colOff>
      <xdr:row>61</xdr:row>
      <xdr:rowOff>50800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1320800" y="1012825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85725</xdr:rowOff>
    </xdr:from>
    <xdr:to>
      <xdr:col>11</xdr:col>
      <xdr:colOff>60325</xdr:colOff>
      <xdr:row>56</xdr:row>
      <xdr:rowOff>15875</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2159000" y="951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26052</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828800" y="9284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152400</xdr:rowOff>
    </xdr:from>
    <xdr:to>
      <xdr:col>6</xdr:col>
      <xdr:colOff>171450</xdr:colOff>
      <xdr:row>56</xdr:row>
      <xdr:rowOff>82550</xdr:rowOff>
    </xdr:to>
    <xdr:sp macro="" textlink="">
      <xdr:nvSpPr>
        <xdr:cNvPr id="201" name="フローチャート: 判断 200">
          <a:extLst>
            <a:ext uri="{FF2B5EF4-FFF2-40B4-BE49-F238E27FC236}">
              <a16:creationId xmlns:a16="http://schemas.microsoft.com/office/drawing/2014/main" id="{00000000-0008-0000-0400-0000C9000000}"/>
            </a:ext>
          </a:extLst>
        </xdr:cNvPr>
        <xdr:cNvSpPr/>
      </xdr:nvSpPr>
      <xdr:spPr>
        <a:xfrm>
          <a:off x="1270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92727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939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0</xdr:rowOff>
    </xdr:from>
    <xdr:to>
      <xdr:col>24</xdr:col>
      <xdr:colOff>76200</xdr:colOff>
      <xdr:row>60</xdr:row>
      <xdr:rowOff>101600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47752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80027</xdr:rowOff>
    </xdr:from>
    <xdr:ext cx="762000" cy="259045"/>
    <xdr:sp macro="" textlink="">
      <xdr:nvSpPr>
        <xdr:cNvPr id="209" name="扶助費該当値テキスト">
          <a:extLst>
            <a:ext uri="{FF2B5EF4-FFF2-40B4-BE49-F238E27FC236}">
              <a16:creationId xmlns:a16="http://schemas.microsoft.com/office/drawing/2014/main" id="{00000000-0008-0000-0400-0000D1000000}"/>
            </a:ext>
          </a:extLst>
        </xdr:cNvPr>
        <xdr:cNvSpPr txBox="1"/>
      </xdr:nvSpPr>
      <xdr:spPr>
        <a:xfrm>
          <a:off x="4914900" y="1019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85725</xdr:rowOff>
    </xdr:from>
    <xdr:to>
      <xdr:col>20</xdr:col>
      <xdr:colOff>38100</xdr:colOff>
      <xdr:row>60</xdr:row>
      <xdr:rowOff>15875</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3937000" y="1020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652</xdr:rowOff>
    </xdr:from>
    <xdr:ext cx="7366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3606800" y="10287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161925</xdr:rowOff>
    </xdr:from>
    <xdr:to>
      <xdr:col>15</xdr:col>
      <xdr:colOff>149225</xdr:colOff>
      <xdr:row>59</xdr:row>
      <xdr:rowOff>92075</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3048000" y="1010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76852</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2717800" y="1019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61</xdr:row>
      <xdr:rowOff>0</xdr:rowOff>
    </xdr:from>
    <xdr:to>
      <xdr:col>11</xdr:col>
      <xdr:colOff>60325</xdr:colOff>
      <xdr:row>61</xdr:row>
      <xdr:rowOff>101600</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2159000" y="1045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86377</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1828800" y="1054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133350</xdr:rowOff>
    </xdr:from>
    <xdr:to>
      <xdr:col>6</xdr:col>
      <xdr:colOff>171450</xdr:colOff>
      <xdr:row>59</xdr:row>
      <xdr:rowOff>63500</xdr:rowOff>
    </xdr:to>
    <xdr:sp macro="" textlink="">
      <xdr:nvSpPr>
        <xdr:cNvPr id="216" name="楕円 215">
          <a:extLst>
            <a:ext uri="{FF2B5EF4-FFF2-40B4-BE49-F238E27FC236}">
              <a16:creationId xmlns:a16="http://schemas.microsoft.com/office/drawing/2014/main" id="{00000000-0008-0000-0400-0000D8000000}"/>
            </a:ext>
          </a:extLst>
        </xdr:cNvPr>
        <xdr:cNvSpPr/>
      </xdr:nvSpPr>
      <xdr:spPr>
        <a:xfrm>
          <a:off x="1270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48277</xdr:rowOff>
    </xdr:from>
    <xdr:ext cx="762000" cy="259045"/>
    <xdr:sp macro="" textlink="">
      <xdr:nvSpPr>
        <xdr:cNvPr id="217" name="テキスト ボックス 216">
          <a:extLst>
            <a:ext uri="{FF2B5EF4-FFF2-40B4-BE49-F238E27FC236}">
              <a16:creationId xmlns:a16="http://schemas.microsoft.com/office/drawing/2014/main" id="{00000000-0008-0000-0400-0000D9000000}"/>
            </a:ext>
          </a:extLst>
        </xdr:cNvPr>
        <xdr:cNvSpPr txBox="1"/>
      </xdr:nvSpPr>
      <xdr:spPr>
        <a:xfrm>
          <a:off x="939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前年度比＋</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ポイント、類似団体比△</a:t>
          </a:r>
          <a:r>
            <a:rPr kumimoji="1" lang="en-US" altLang="ja-JP" sz="1200">
              <a:latin typeface="ＭＳ Ｐゴシック" panose="020B0600070205080204" pitchFamily="50" charset="-128"/>
              <a:ea typeface="ＭＳ Ｐゴシック" panose="020B0600070205080204" pitchFamily="50" charset="-128"/>
            </a:rPr>
            <a:t>2.2</a:t>
          </a:r>
          <a:r>
            <a:rPr kumimoji="1" lang="ja-JP" altLang="en-US" sz="1200">
              <a:latin typeface="ＭＳ Ｐゴシック" panose="020B0600070205080204" pitchFamily="50" charset="-128"/>
              <a:ea typeface="ＭＳ Ｐゴシック" panose="020B0600070205080204" pitchFamily="50" charset="-128"/>
            </a:rPr>
            <a:t>ポイントとなっている。</a:t>
          </a:r>
        </a:p>
        <a:p>
          <a:r>
            <a:rPr kumimoji="1" lang="ja-JP" altLang="en-US" sz="1200">
              <a:latin typeface="ＭＳ Ｐゴシック" panose="020B0600070205080204" pitchFamily="50" charset="-128"/>
              <a:ea typeface="ＭＳ Ｐゴシック" panose="020B0600070205080204" pitchFamily="50" charset="-128"/>
            </a:rPr>
            <a:t>繰出金については介護保険特別会計繰出金、国民健康保険特別会計繰出金などの増加により決算額は</a:t>
          </a:r>
          <a:r>
            <a:rPr kumimoji="1" lang="en-US" altLang="ja-JP" sz="1200">
              <a:latin typeface="ＭＳ Ｐゴシック" panose="020B0600070205080204" pitchFamily="50" charset="-128"/>
              <a:ea typeface="ＭＳ Ｐゴシック" panose="020B0600070205080204" pitchFamily="50" charset="-128"/>
            </a:rPr>
            <a:t>45</a:t>
          </a:r>
          <a:r>
            <a:rPr kumimoji="1" lang="ja-JP" altLang="en-US" sz="1200">
              <a:latin typeface="ＭＳ Ｐゴシック" panose="020B0600070205080204" pitchFamily="50" charset="-128"/>
              <a:ea typeface="ＭＳ Ｐゴシック" panose="020B0600070205080204" pitchFamily="50" charset="-128"/>
            </a:rPr>
            <a:t>百万円増加している（経常一般財源は</a:t>
          </a:r>
          <a:r>
            <a:rPr kumimoji="1" lang="en-US" altLang="ja-JP" sz="1200">
              <a:latin typeface="ＭＳ Ｐゴシック" panose="020B0600070205080204" pitchFamily="50" charset="-128"/>
              <a:ea typeface="ＭＳ Ｐゴシック" panose="020B0600070205080204" pitchFamily="50" charset="-128"/>
            </a:rPr>
            <a:t>22</a:t>
          </a:r>
          <a:r>
            <a:rPr kumimoji="1" lang="ja-JP" altLang="en-US" sz="1200">
              <a:latin typeface="ＭＳ Ｐゴシック" panose="020B0600070205080204" pitchFamily="50" charset="-128"/>
              <a:ea typeface="ＭＳ Ｐゴシック" panose="020B0600070205080204" pitchFamily="50" charset="-128"/>
            </a:rPr>
            <a:t>百万円増加している）。</a:t>
          </a:r>
        </a:p>
        <a:p>
          <a:r>
            <a:rPr kumimoji="1" lang="ja-JP" altLang="en-US" sz="1200">
              <a:latin typeface="ＭＳ Ｐゴシック" panose="020B0600070205080204" pitchFamily="50" charset="-128"/>
              <a:ea typeface="ＭＳ Ｐゴシック" panose="020B0600070205080204" pitchFamily="50" charset="-128"/>
            </a:rPr>
            <a:t>類似団体に比べ低い水準となっているが、今後も特別会計への繰出金の抑制のために各会計においても事務費などの抑制を図るなど適正な事業運営などに努める。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62</xdr:row>
      <xdr:rowOff>27940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3167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62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27940</xdr:rowOff>
    </xdr:from>
    <xdr:to>
      <xdr:col>82</xdr:col>
      <xdr:colOff>196850</xdr:colOff>
      <xdr:row>62</xdr:row>
      <xdr:rowOff>27940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65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54610</xdr:rowOff>
    </xdr:from>
    <xdr:to>
      <xdr:col>82</xdr:col>
      <xdr:colOff>107950</xdr:colOff>
      <xdr:row>57</xdr:row>
      <xdr:rowOff>85090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8272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2557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946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30480</xdr:rowOff>
    </xdr:from>
    <xdr:to>
      <xdr:col>82</xdr:col>
      <xdr:colOff>158750</xdr:colOff>
      <xdr:row>58</xdr:row>
      <xdr:rowOff>132080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1270</xdr:rowOff>
    </xdr:from>
    <xdr:to>
      <xdr:col>78</xdr:col>
      <xdr:colOff>69850</xdr:colOff>
      <xdr:row>57</xdr:row>
      <xdr:rowOff>54610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97739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30480</xdr:rowOff>
    </xdr:from>
    <xdr:to>
      <xdr:col>78</xdr:col>
      <xdr:colOff>120650</xdr:colOff>
      <xdr:row>58</xdr:row>
      <xdr:rowOff>132080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116857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1006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1270</xdr:rowOff>
    </xdr:from>
    <xdr:to>
      <xdr:col>73</xdr:col>
      <xdr:colOff>180975</xdr:colOff>
      <xdr:row>58</xdr:row>
      <xdr:rowOff>73660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77392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124477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73660</xdr:rowOff>
    </xdr:from>
    <xdr:to>
      <xdr:col>69</xdr:col>
      <xdr:colOff>92075</xdr:colOff>
      <xdr:row>59</xdr:row>
      <xdr:rowOff>46990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1001776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106680</xdr:rowOff>
    </xdr:from>
    <xdr:to>
      <xdr:col>69</xdr:col>
      <xdr:colOff>142875</xdr:colOff>
      <xdr:row>59</xdr:row>
      <xdr:rowOff>36830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1005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21607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1013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114300</xdr:rowOff>
    </xdr:from>
    <xdr:to>
      <xdr:col>65</xdr:col>
      <xdr:colOff>53975</xdr:colOff>
      <xdr:row>59</xdr:row>
      <xdr:rowOff>44450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54627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34290</xdr:rowOff>
    </xdr:from>
    <xdr:to>
      <xdr:col>82</xdr:col>
      <xdr:colOff>158750</xdr:colOff>
      <xdr:row>57</xdr:row>
      <xdr:rowOff>135890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50817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3810</xdr:rowOff>
    </xdr:from>
    <xdr:to>
      <xdr:col>78</xdr:col>
      <xdr:colOff>120650</xdr:colOff>
      <xdr:row>57</xdr:row>
      <xdr:rowOff>105410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115587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545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121920</xdr:rowOff>
    </xdr:from>
    <xdr:to>
      <xdr:col>74</xdr:col>
      <xdr:colOff>31750</xdr:colOff>
      <xdr:row>57</xdr:row>
      <xdr:rowOff>52070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62247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22860</xdr:rowOff>
    </xdr:from>
    <xdr:to>
      <xdr:col>69</xdr:col>
      <xdr:colOff>142875</xdr:colOff>
      <xdr:row>58</xdr:row>
      <xdr:rowOff>124460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134637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73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167640</xdr:rowOff>
    </xdr:from>
    <xdr:to>
      <xdr:col>65</xdr:col>
      <xdr:colOff>53975</xdr:colOff>
      <xdr:row>59</xdr:row>
      <xdr:rowOff>97790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82567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19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前年度比△</a:t>
          </a:r>
          <a:r>
            <a:rPr kumimoji="1" lang="en-US" altLang="ja-JP" sz="1050">
              <a:latin typeface="ＭＳ Ｐゴシック" panose="020B0600070205080204" pitchFamily="50" charset="-128"/>
              <a:ea typeface="ＭＳ Ｐゴシック" panose="020B0600070205080204" pitchFamily="50" charset="-128"/>
            </a:rPr>
            <a:t>0.1</a:t>
          </a:r>
          <a:r>
            <a:rPr kumimoji="1" lang="ja-JP" altLang="en-US" sz="1050">
              <a:latin typeface="ＭＳ Ｐゴシック" panose="020B0600070205080204" pitchFamily="50" charset="-128"/>
              <a:ea typeface="ＭＳ Ｐゴシック" panose="020B0600070205080204" pitchFamily="50" charset="-128"/>
            </a:rPr>
            <a:t>ポイント、類似団体比△</a:t>
          </a:r>
          <a:r>
            <a:rPr kumimoji="1" lang="en-US" altLang="ja-JP" sz="1050">
              <a:latin typeface="ＭＳ Ｐゴシック" panose="020B0600070205080204" pitchFamily="50" charset="-128"/>
              <a:ea typeface="ＭＳ Ｐゴシック" panose="020B0600070205080204" pitchFamily="50" charset="-128"/>
            </a:rPr>
            <a:t>1.5</a:t>
          </a:r>
          <a:r>
            <a:rPr kumimoji="1" lang="ja-JP" altLang="en-US" sz="1050">
              <a:latin typeface="ＭＳ Ｐゴシック" panose="020B0600070205080204" pitchFamily="50" charset="-128"/>
              <a:ea typeface="ＭＳ Ｐゴシック" panose="020B0600070205080204" pitchFamily="50" charset="-128"/>
            </a:rPr>
            <a:t>ポイントとなっている。</a:t>
          </a:r>
        </a:p>
        <a:p>
          <a:r>
            <a:rPr kumimoji="1" lang="ja-JP" altLang="en-US" sz="1050">
              <a:latin typeface="ＭＳ Ｐゴシック" panose="020B0600070205080204" pitchFamily="50" charset="-128"/>
              <a:ea typeface="ＭＳ Ｐゴシック" panose="020B0600070205080204" pitchFamily="50" charset="-128"/>
            </a:rPr>
            <a:t>補助費等は生活応援商品券事業費補助金などの物価高騰対策事業などは増加したものの、国県支出金返還金や公共下水道事業会計補助金などの減少によりは決算額は</a:t>
          </a:r>
          <a:r>
            <a:rPr kumimoji="1" lang="en-US" altLang="ja-JP" sz="1050">
              <a:latin typeface="ＭＳ Ｐゴシック" panose="020B0600070205080204" pitchFamily="50" charset="-128"/>
              <a:ea typeface="ＭＳ Ｐゴシック" panose="020B0600070205080204" pitchFamily="50" charset="-128"/>
            </a:rPr>
            <a:t>46</a:t>
          </a:r>
          <a:r>
            <a:rPr kumimoji="1" lang="ja-JP" altLang="en-US" sz="1050">
              <a:latin typeface="ＭＳ Ｐゴシック" panose="020B0600070205080204" pitchFamily="50" charset="-128"/>
              <a:ea typeface="ＭＳ Ｐゴシック" panose="020B0600070205080204" pitchFamily="50" charset="-128"/>
            </a:rPr>
            <a:t>千円減少している（経常一般財源は</a:t>
          </a:r>
          <a:r>
            <a:rPr kumimoji="1" lang="en-US" altLang="ja-JP" sz="1050">
              <a:latin typeface="ＭＳ Ｐゴシック" panose="020B0600070205080204" pitchFamily="50" charset="-128"/>
              <a:ea typeface="ＭＳ Ｐゴシック" panose="020B0600070205080204" pitchFamily="50" charset="-128"/>
            </a:rPr>
            <a:t>8</a:t>
          </a:r>
          <a:r>
            <a:rPr kumimoji="1" lang="ja-JP" altLang="en-US" sz="1050">
              <a:latin typeface="ＭＳ Ｐゴシック" panose="020B0600070205080204" pitchFamily="50" charset="-128"/>
              <a:ea typeface="ＭＳ Ｐゴシック" panose="020B0600070205080204" pitchFamily="50" charset="-128"/>
            </a:rPr>
            <a:t>百万円増加している）。</a:t>
          </a:r>
        </a:p>
        <a:p>
          <a:r>
            <a:rPr kumimoji="1" lang="ja-JP" altLang="en-US" sz="1050">
              <a:latin typeface="ＭＳ Ｐゴシック" panose="020B0600070205080204" pitchFamily="50" charset="-128"/>
              <a:ea typeface="ＭＳ Ｐゴシック" panose="020B0600070205080204" pitchFamily="50" charset="-128"/>
            </a:rPr>
            <a:t>令和</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年度から経常収支比率が増加しているのは下水道事業法適化に伴う下水道事業会計への補助金によるものである。</a:t>
          </a:r>
        </a:p>
        <a:p>
          <a:r>
            <a:rPr kumimoji="1" lang="ja-JP" altLang="en-US" sz="1050">
              <a:latin typeface="ＭＳ Ｐゴシック" panose="020B0600070205080204" pitchFamily="50" charset="-128"/>
              <a:ea typeface="ＭＳ Ｐゴシック" panose="020B0600070205080204" pitchFamily="50" charset="-128"/>
            </a:rPr>
            <a:t>補助費等は増加傾向であるため、今後も各種団体への補助金の必要性や効果を勘案し、廃止・縮小に努める。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113284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956300"/>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85361</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113284</xdr:rowOff>
    </xdr:from>
    <xdr:to>
      <xdr:col>82</xdr:col>
      <xdr:colOff>196850</xdr:colOff>
      <xdr:row>40</xdr:row>
      <xdr:rowOff>113284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97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42418</xdr:rowOff>
    </xdr:from>
    <xdr:to>
      <xdr:col>82</xdr:col>
      <xdr:colOff>107950</xdr:colOff>
      <xdr:row>37</xdr:row>
      <xdr:rowOff>46990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5671800" y="638606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32275</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375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60198</xdr:rowOff>
    </xdr:from>
    <xdr:to>
      <xdr:col>82</xdr:col>
      <xdr:colOff>158750</xdr:colOff>
      <xdr:row>37</xdr:row>
      <xdr:rowOff>161798</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154432</xdr:rowOff>
    </xdr:from>
    <xdr:to>
      <xdr:col>78</xdr:col>
      <xdr:colOff>69850</xdr:colOff>
      <xdr:row>37</xdr:row>
      <xdr:rowOff>46990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4782800" y="632663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154432</xdr:rowOff>
    </xdr:from>
    <xdr:to>
      <xdr:col>73</xdr:col>
      <xdr:colOff>180975</xdr:colOff>
      <xdr:row>37</xdr:row>
      <xdr:rowOff>129286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893800" y="6326632"/>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77995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97282</xdr:rowOff>
    </xdr:from>
    <xdr:to>
      <xdr:col>69</xdr:col>
      <xdr:colOff>92075</xdr:colOff>
      <xdr:row>37</xdr:row>
      <xdr:rowOff>129286</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004800" y="6098032"/>
          <a:ext cx="889000" cy="37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46482</xdr:rowOff>
    </xdr:from>
    <xdr:to>
      <xdr:col>69</xdr:col>
      <xdr:colOff>142875</xdr:colOff>
      <xdr:row>37</xdr:row>
      <xdr:rowOff>148082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158259</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15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55626</xdr:rowOff>
    </xdr:from>
    <xdr:to>
      <xdr:col>65</xdr:col>
      <xdr:colOff>53975</xdr:colOff>
      <xdr:row>37</xdr:row>
      <xdr:rowOff>157226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142003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8145</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18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167640</xdr:rowOff>
    </xdr:from>
    <xdr:to>
      <xdr:col>78</xdr:col>
      <xdr:colOff>120650</xdr:colOff>
      <xdr:row>37</xdr:row>
      <xdr:rowOff>97790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107967</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10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103632</xdr:rowOff>
    </xdr:from>
    <xdr:to>
      <xdr:col>74</xdr:col>
      <xdr:colOff>31750</xdr:colOff>
      <xdr:row>37</xdr:row>
      <xdr:rowOff>33782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43959</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78486</xdr:rowOff>
    </xdr:from>
    <xdr:to>
      <xdr:col>69</xdr:col>
      <xdr:colOff>142875</xdr:colOff>
      <xdr:row>38</xdr:row>
      <xdr:rowOff>8636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164863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46482</xdr:rowOff>
    </xdr:from>
    <xdr:to>
      <xdr:col>65</xdr:col>
      <xdr:colOff>53975</xdr:colOff>
      <xdr:row>35</xdr:row>
      <xdr:rowOff>148082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158259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581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前年度比△</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ポイント、類似団体比△</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ポイントとなっている。</a:t>
          </a:r>
        </a:p>
        <a:p>
          <a:r>
            <a:rPr kumimoji="1" lang="ja-JP" altLang="en-US" sz="1200">
              <a:latin typeface="ＭＳ Ｐゴシック" panose="020B0600070205080204" pitchFamily="50" charset="-128"/>
              <a:ea typeface="ＭＳ Ｐゴシック" panose="020B0600070205080204" pitchFamily="50" charset="-128"/>
            </a:rPr>
            <a:t>公債費は公共施設等適正管理推進事業債（</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百万円）、緊急自然災害防止対策事業債（</a:t>
          </a:r>
          <a:r>
            <a:rPr kumimoji="1" lang="en-US" altLang="ja-JP" sz="1200">
              <a:latin typeface="ＭＳ Ｐゴシック" panose="020B0600070205080204" pitchFamily="50" charset="-128"/>
              <a:ea typeface="ＭＳ Ｐゴシック" panose="020B0600070205080204" pitchFamily="50" charset="-128"/>
            </a:rPr>
            <a:t>+7</a:t>
          </a:r>
          <a:r>
            <a:rPr kumimoji="1" lang="ja-JP" altLang="en-US" sz="1200">
              <a:latin typeface="ＭＳ Ｐゴシック" panose="020B0600070205080204" pitchFamily="50" charset="-128"/>
              <a:ea typeface="ＭＳ Ｐゴシック" panose="020B0600070205080204" pitchFamily="50" charset="-128"/>
            </a:rPr>
            <a:t>百万円）、臨時財政対策債（</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百万円）などの増加により決算額は</a:t>
          </a:r>
          <a:r>
            <a:rPr kumimoji="1" lang="en-US" altLang="ja-JP" sz="1200">
              <a:latin typeface="ＭＳ Ｐゴシック" panose="020B0600070205080204" pitchFamily="50" charset="-128"/>
              <a:ea typeface="ＭＳ Ｐゴシック" panose="020B0600070205080204" pitchFamily="50" charset="-128"/>
            </a:rPr>
            <a:t>13</a:t>
          </a:r>
          <a:r>
            <a:rPr kumimoji="1" lang="ja-JP" altLang="en-US" sz="1200">
              <a:latin typeface="ＭＳ Ｐゴシック" panose="020B0600070205080204" pitchFamily="50" charset="-128"/>
              <a:ea typeface="ＭＳ Ｐゴシック" panose="020B0600070205080204" pitchFamily="50" charset="-128"/>
            </a:rPr>
            <a:t>百万円増加している（歳出経常一般財源は</a:t>
          </a:r>
          <a:r>
            <a:rPr kumimoji="1" lang="en-US" altLang="ja-JP" sz="1200">
              <a:latin typeface="ＭＳ Ｐゴシック" panose="020B0600070205080204" pitchFamily="50" charset="-128"/>
              <a:ea typeface="ＭＳ Ｐゴシック" panose="020B0600070205080204" pitchFamily="50" charset="-128"/>
            </a:rPr>
            <a:t>8</a:t>
          </a:r>
          <a:r>
            <a:rPr kumimoji="1" lang="ja-JP" altLang="en-US" sz="1200">
              <a:latin typeface="ＭＳ Ｐゴシック" panose="020B0600070205080204" pitchFamily="50" charset="-128"/>
              <a:ea typeface="ＭＳ Ｐゴシック" panose="020B0600070205080204" pitchFamily="50" charset="-128"/>
            </a:rPr>
            <a:t>百万円増加）。</a:t>
          </a:r>
        </a:p>
        <a:p>
          <a:r>
            <a:rPr kumimoji="1" lang="ja-JP" altLang="en-US" sz="1200">
              <a:latin typeface="ＭＳ Ｐゴシック" panose="020B0600070205080204" pitchFamily="50" charset="-128"/>
              <a:ea typeface="ＭＳ Ｐゴシック" panose="020B0600070205080204" pitchFamily="50" charset="-128"/>
            </a:rPr>
            <a:t>今後、庁舎建設事業やごみ処理施設基幹的設備改良事業などの大型事業に係る公債費増が見込まれることから、償還期間などの借入条件の適切な設定や管理を行い、公債費抑制に努める。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62992</xdr:rowOff>
    </xdr:from>
    <xdr:to>
      <xdr:col>24</xdr:col>
      <xdr:colOff>25400</xdr:colOff>
      <xdr:row>80</xdr:row>
      <xdr:rowOff>145287</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750292"/>
          <a:ext cx="0" cy="1110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117364</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145287</xdr:rowOff>
    </xdr:from>
    <xdr:to>
      <xdr:col>24</xdr:col>
      <xdr:colOff>114300</xdr:colOff>
      <xdr:row>80</xdr:row>
      <xdr:rowOff>145287</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149369</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62992</xdr:rowOff>
    </xdr:from>
    <xdr:to>
      <xdr:col>24</xdr:col>
      <xdr:colOff>114300</xdr:colOff>
      <xdr:row>74</xdr:row>
      <xdr:rowOff>62992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140715</xdr:rowOff>
    </xdr:from>
    <xdr:to>
      <xdr:col>24</xdr:col>
      <xdr:colOff>25400</xdr:colOff>
      <xdr:row>76</xdr:row>
      <xdr:rowOff>145287</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3987800" y="13170915"/>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13988</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3215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85852</xdr:rowOff>
    </xdr:from>
    <xdr:to>
      <xdr:col>19</xdr:col>
      <xdr:colOff>187325</xdr:colOff>
      <xdr:row>76</xdr:row>
      <xdr:rowOff>145287</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098800" y="13116052"/>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132859</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85852</xdr:rowOff>
    </xdr:from>
    <xdr:to>
      <xdr:col>15</xdr:col>
      <xdr:colOff>98425</xdr:colOff>
      <xdr:row>77</xdr:row>
      <xdr:rowOff>74422</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2209800" y="13116052"/>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9906</xdr:rowOff>
    </xdr:from>
    <xdr:to>
      <xdr:col>15</xdr:col>
      <xdr:colOff>149225</xdr:colOff>
      <xdr:row>77</xdr:row>
      <xdr:rowOff>111506</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96283</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90424</xdr:rowOff>
    </xdr:from>
    <xdr:to>
      <xdr:col>11</xdr:col>
      <xdr:colOff>9525</xdr:colOff>
      <xdr:row>77</xdr:row>
      <xdr:rowOff>74422</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1320800" y="13120624"/>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14478</xdr:rowOff>
    </xdr:from>
    <xdr:to>
      <xdr:col>6</xdr:col>
      <xdr:colOff>171450</xdr:colOff>
      <xdr:row>77</xdr:row>
      <xdr:rowOff>116078</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100855</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89915</xdr:rowOff>
    </xdr:from>
    <xdr:to>
      <xdr:col>24</xdr:col>
      <xdr:colOff>76200</xdr:colOff>
      <xdr:row>77</xdr:row>
      <xdr:rowOff>20065</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106442</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29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94487</xdr:rowOff>
    </xdr:from>
    <xdr:to>
      <xdr:col>20</xdr:col>
      <xdr:colOff>38100</xdr:colOff>
      <xdr:row>77</xdr:row>
      <xdr:rowOff>24637</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34815</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2893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35052</xdr:rowOff>
    </xdr:from>
    <xdr:to>
      <xdr:col>15</xdr:col>
      <xdr:colOff>149225</xdr:colOff>
      <xdr:row>76</xdr:row>
      <xdr:rowOff>136652</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146829</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23622</xdr:rowOff>
    </xdr:from>
    <xdr:to>
      <xdr:col>11</xdr:col>
      <xdr:colOff>60325</xdr:colOff>
      <xdr:row>77</xdr:row>
      <xdr:rowOff>125222</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135399</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39624</xdr:rowOff>
    </xdr:from>
    <xdr:to>
      <xdr:col>6</xdr:col>
      <xdr:colOff>171450</xdr:colOff>
      <xdr:row>76</xdr:row>
      <xdr:rowOff>141224</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151401</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ポイント、類似団体比＋</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ポイントとなっている。</a:t>
          </a:r>
        </a:p>
        <a:p>
          <a:r>
            <a:rPr kumimoji="1" lang="ja-JP" altLang="en-US" sz="1300">
              <a:latin typeface="ＭＳ Ｐゴシック" panose="020B0600070205080204" pitchFamily="50" charset="-128"/>
              <a:ea typeface="ＭＳ Ｐゴシック" panose="020B0600070205080204" pitchFamily="50" charset="-128"/>
            </a:rPr>
            <a:t>施設型給付費負担金などの増加により扶助費が増加している。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令和元年度、令和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年度及び令和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ついては特殊要因による歳入経常一般財源の大幅な増減により比率の推移も大きかった。令和４年度からは特殊要因の影響は解消されているが、類似団体よりも高い水準にあるため、物件費や補助費等などの見直しに努め、経常経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62230</xdr:rowOff>
    </xdr:from>
    <xdr:to>
      <xdr:col>82</xdr:col>
      <xdr:colOff>107950</xdr:colOff>
      <xdr:row>80</xdr:row>
      <xdr:rowOff>142239</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749530"/>
          <a:ext cx="0" cy="1108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114316</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142239</xdr:rowOff>
    </xdr:from>
    <xdr:to>
      <xdr:col>82</xdr:col>
      <xdr:colOff>196850</xdr:colOff>
      <xdr:row>80</xdr:row>
      <xdr:rowOff>142239</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148607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49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62230</xdr:rowOff>
    </xdr:from>
    <xdr:to>
      <xdr:col>82</xdr:col>
      <xdr:colOff>196850</xdr:colOff>
      <xdr:row>74</xdr:row>
      <xdr:rowOff>62230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74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5080</xdr:rowOff>
    </xdr:from>
    <xdr:to>
      <xdr:col>82</xdr:col>
      <xdr:colOff>107950</xdr:colOff>
      <xdr:row>79</xdr:row>
      <xdr:rowOff>39370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54963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5097</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206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160020</xdr:rowOff>
    </xdr:from>
    <xdr:to>
      <xdr:col>82</xdr:col>
      <xdr:colOff>158750</xdr:colOff>
      <xdr:row>78</xdr:row>
      <xdr:rowOff>90170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36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20320</xdr:rowOff>
    </xdr:from>
    <xdr:to>
      <xdr:col>78</xdr:col>
      <xdr:colOff>69850</xdr:colOff>
      <xdr:row>79</xdr:row>
      <xdr:rowOff>5080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221970"/>
          <a:ext cx="889000" cy="3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91439</xdr:rowOff>
    </xdr:from>
    <xdr:to>
      <xdr:col>78</xdr:col>
      <xdr:colOff>120650</xdr:colOff>
      <xdr:row>78</xdr:row>
      <xdr:rowOff>21589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31766</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061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20320</xdr:rowOff>
    </xdr:from>
    <xdr:to>
      <xdr:col>73</xdr:col>
      <xdr:colOff>180975</xdr:colOff>
      <xdr:row>81</xdr:row>
      <xdr:rowOff>123189</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221970"/>
          <a:ext cx="889000" cy="78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0</xdr:rowOff>
    </xdr:from>
    <xdr:to>
      <xdr:col>74</xdr:col>
      <xdr:colOff>31750</xdr:colOff>
      <xdr:row>77</xdr:row>
      <xdr:rowOff>101600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86377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31750</xdr:rowOff>
    </xdr:from>
    <xdr:to>
      <xdr:col>69</xdr:col>
      <xdr:colOff>92075</xdr:colOff>
      <xdr:row>81</xdr:row>
      <xdr:rowOff>123189</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233400"/>
          <a:ext cx="889000" cy="77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xdr:rowOff>
    </xdr:from>
    <xdr:to>
      <xdr:col>69</xdr:col>
      <xdr:colOff>142875</xdr:colOff>
      <xdr:row>78</xdr:row>
      <xdr:rowOff>113030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123207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15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45720</xdr:rowOff>
    </xdr:from>
    <xdr:to>
      <xdr:col>65</xdr:col>
      <xdr:colOff>53975</xdr:colOff>
      <xdr:row>78</xdr:row>
      <xdr:rowOff>147320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132097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160020</xdr:rowOff>
    </xdr:from>
    <xdr:to>
      <xdr:col>82</xdr:col>
      <xdr:colOff>158750</xdr:colOff>
      <xdr:row>79</xdr:row>
      <xdr:rowOff>90170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132097</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125730</xdr:rowOff>
    </xdr:from>
    <xdr:to>
      <xdr:col>78</xdr:col>
      <xdr:colOff>120650</xdr:colOff>
      <xdr:row>79</xdr:row>
      <xdr:rowOff>55880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49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40657</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585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140970</xdr:rowOff>
    </xdr:from>
    <xdr:to>
      <xdr:col>74</xdr:col>
      <xdr:colOff>31750</xdr:colOff>
      <xdr:row>77</xdr:row>
      <xdr:rowOff>71120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81297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81</xdr:row>
      <xdr:rowOff>72389</xdr:rowOff>
    </xdr:from>
    <xdr:to>
      <xdr:col>69</xdr:col>
      <xdr:colOff>142875</xdr:colOff>
      <xdr:row>82</xdr:row>
      <xdr:rowOff>2539</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95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158766</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4046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152400</xdr:rowOff>
    </xdr:from>
    <xdr:to>
      <xdr:col>65</xdr:col>
      <xdr:colOff>53975</xdr:colOff>
      <xdr:row>77</xdr:row>
      <xdr:rowOff>82550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長崎県佐々町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60764</xdr:rowOff>
    </xdr:from>
    <xdr:to>
      <xdr:col>29</xdr:col>
      <xdr:colOff>127000</xdr:colOff>
      <xdr:row>18</xdr:row>
      <xdr:rowOff>33108</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2165789"/>
          <a:ext cx="0" cy="10010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5185</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38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33108</xdr:rowOff>
    </xdr:from>
    <xdr:to>
      <xdr:col>30</xdr:col>
      <xdr:colOff>25400</xdr:colOff>
      <xdr:row>18</xdr:row>
      <xdr:rowOff>33108</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668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147141</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909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60764</xdr:rowOff>
    </xdr:from>
    <xdr:to>
      <xdr:col>30</xdr:col>
      <xdr:colOff>25400</xdr:colOff>
      <xdr:row>12</xdr:row>
      <xdr:rowOff>60764</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21657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161471</xdr:rowOff>
    </xdr:from>
    <xdr:to>
      <xdr:col>29</xdr:col>
      <xdr:colOff>127000</xdr:colOff>
      <xdr:row>18</xdr:row>
      <xdr:rowOff>295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03800" y="3123746"/>
          <a:ext cx="647700" cy="102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68576</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6879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52049</xdr:rowOff>
    </xdr:from>
    <xdr:to>
      <xdr:col>29</xdr:col>
      <xdr:colOff>177800</xdr:colOff>
      <xdr:row>16</xdr:row>
      <xdr:rowOff>153649</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8428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295</xdr:rowOff>
    </xdr:from>
    <xdr:to>
      <xdr:col>26</xdr:col>
      <xdr:colOff>50800</xdr:colOff>
      <xdr:row>18</xdr:row>
      <xdr:rowOff>7546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4305300" y="3134020"/>
          <a:ext cx="698500" cy="72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68632</xdr:rowOff>
    </xdr:from>
    <xdr:to>
      <xdr:col>26</xdr:col>
      <xdr:colOff>101600</xdr:colOff>
      <xdr:row>16</xdr:row>
      <xdr:rowOff>170232</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8594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8959</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628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7546</xdr:rowOff>
    </xdr:from>
    <xdr:to>
      <xdr:col>22</xdr:col>
      <xdr:colOff>114300</xdr:colOff>
      <xdr:row>18</xdr:row>
      <xdr:rowOff>20096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3141271"/>
          <a:ext cx="698500" cy="125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77744</xdr:rowOff>
    </xdr:from>
    <xdr:to>
      <xdr:col>22</xdr:col>
      <xdr:colOff>165100</xdr:colOff>
      <xdr:row>17</xdr:row>
      <xdr:rowOff>7894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868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18071</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263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20096</xdr:rowOff>
    </xdr:from>
    <xdr:to>
      <xdr:col>18</xdr:col>
      <xdr:colOff>177800</xdr:colOff>
      <xdr:row>18</xdr:row>
      <xdr:rowOff>44661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2908300" y="3153821"/>
          <a:ext cx="698500" cy="245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84936</xdr:rowOff>
    </xdr:from>
    <xdr:to>
      <xdr:col>19</xdr:col>
      <xdr:colOff>38100</xdr:colOff>
      <xdr:row>17</xdr:row>
      <xdr:rowOff>15086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875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25263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2644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110525</xdr:rowOff>
    </xdr:from>
    <xdr:to>
      <xdr:col>15</xdr:col>
      <xdr:colOff>101600</xdr:colOff>
      <xdr:row>17</xdr:row>
      <xdr:rowOff>40675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901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50852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267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110671</xdr:rowOff>
    </xdr:from>
    <xdr:to>
      <xdr:col>29</xdr:col>
      <xdr:colOff>177800</xdr:colOff>
      <xdr:row>18</xdr:row>
      <xdr:rowOff>40821</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30729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19248</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981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120945</xdr:rowOff>
    </xdr:from>
    <xdr:to>
      <xdr:col>26</xdr:col>
      <xdr:colOff>101600</xdr:colOff>
      <xdr:row>18</xdr:row>
      <xdr:rowOff>51095</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30832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35872</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316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128196</xdr:rowOff>
    </xdr:from>
    <xdr:to>
      <xdr:col>22</xdr:col>
      <xdr:colOff>165100</xdr:colOff>
      <xdr:row>18</xdr:row>
      <xdr:rowOff>58346</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30904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43123</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3176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140746</xdr:rowOff>
    </xdr:from>
    <xdr:to>
      <xdr:col>19</xdr:col>
      <xdr:colOff>38100</xdr:colOff>
      <xdr:row>18</xdr:row>
      <xdr:rowOff>70896</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31030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55673</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3189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165311</xdr:rowOff>
    </xdr:from>
    <xdr:to>
      <xdr:col>15</xdr:col>
      <xdr:colOff>101600</xdr:colOff>
      <xdr:row>18</xdr:row>
      <xdr:rowOff>95461</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31275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80238</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3213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63335</xdr:rowOff>
    </xdr:from>
    <xdr:to>
      <xdr:col>29</xdr:col>
      <xdr:colOff>127000</xdr:colOff>
      <xdr:row>37</xdr:row>
      <xdr:rowOff>327413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flipV="1">
          <a:off x="5651500" y="5987885"/>
          <a:ext cx="0" cy="14642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299490</xdr:rowOff>
    </xdr:from>
    <xdr:ext cx="762000" cy="259045"/>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740400" y="742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327413</xdr:rowOff>
    </xdr:from>
    <xdr:to>
      <xdr:col>30</xdr:col>
      <xdr:colOff>25400</xdr:colOff>
      <xdr:row>37</xdr:row>
      <xdr:rowOff>327413</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7452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321162</xdr:rowOff>
    </xdr:from>
    <xdr:ext cx="762000" cy="25904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740400" y="573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63335</xdr:rowOff>
    </xdr:from>
    <xdr:to>
      <xdr:col>30</xdr:col>
      <xdr:colOff>25400</xdr:colOff>
      <xdr:row>33</xdr:row>
      <xdr:rowOff>63335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59878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28977</xdr:rowOff>
    </xdr:from>
    <xdr:to>
      <xdr:col>29</xdr:col>
      <xdr:colOff>127000</xdr:colOff>
      <xdr:row>36</xdr:row>
      <xdr:rowOff>50419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003800" y="6982227"/>
          <a:ext cx="647700" cy="214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41223</xdr:rowOff>
    </xdr:from>
    <xdr:ext cx="762000" cy="259045"/>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740400" y="6651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196146</xdr:rowOff>
    </xdr:from>
    <xdr:to>
      <xdr:col>29</xdr:col>
      <xdr:colOff>177800</xdr:colOff>
      <xdr:row>35</xdr:row>
      <xdr:rowOff>297746</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5600700" y="68064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42646</xdr:rowOff>
    </xdr:from>
    <xdr:to>
      <xdr:col>26</xdr:col>
      <xdr:colOff>50800</xdr:colOff>
      <xdr:row>36</xdr:row>
      <xdr:rowOff>50419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4305300" y="6995896"/>
          <a:ext cx="698500" cy="77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210662</xdr:rowOff>
    </xdr:from>
    <xdr:to>
      <xdr:col>26</xdr:col>
      <xdr:colOff>101600</xdr:colOff>
      <xdr:row>35</xdr:row>
      <xdr:rowOff>312262</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4953000" y="6821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322439</xdr:rowOff>
    </xdr:from>
    <xdr:ext cx="7366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622800" y="65898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42646</xdr:rowOff>
    </xdr:from>
    <xdr:to>
      <xdr:col>22</xdr:col>
      <xdr:colOff>114300</xdr:colOff>
      <xdr:row>36</xdr:row>
      <xdr:rowOff>73576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3606800" y="6995896"/>
          <a:ext cx="698500" cy="309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242370</xdr:rowOff>
    </xdr:from>
    <xdr:to>
      <xdr:col>22</xdr:col>
      <xdr:colOff>165100</xdr:colOff>
      <xdr:row>36</xdr:row>
      <xdr:rowOff>1070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254500" y="68527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11247</xdr:rowOff>
    </xdr:from>
    <xdr:ext cx="7620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24300" y="662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73576</xdr:rowOff>
    </xdr:from>
    <xdr:to>
      <xdr:col>18</xdr:col>
      <xdr:colOff>177800</xdr:colOff>
      <xdr:row>36</xdr:row>
      <xdr:rowOff>87498</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2908300" y="7026826"/>
          <a:ext cx="698500" cy="139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297256</xdr:rowOff>
    </xdr:from>
    <xdr:to>
      <xdr:col>19</xdr:col>
      <xdr:colOff>38100</xdr:colOff>
      <xdr:row>36</xdr:row>
      <xdr:rowOff>55956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3556000" y="69076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66133</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225800" y="6676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311635</xdr:rowOff>
    </xdr:from>
    <xdr:to>
      <xdr:col>15</xdr:col>
      <xdr:colOff>101600</xdr:colOff>
      <xdr:row>36</xdr:row>
      <xdr:rowOff>70335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2857500" y="69219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80512</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527300" y="6690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321077</xdr:rowOff>
    </xdr:from>
    <xdr:to>
      <xdr:col>29</xdr:col>
      <xdr:colOff>177800</xdr:colOff>
      <xdr:row>36</xdr:row>
      <xdr:rowOff>79777</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5600700" y="69314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293154</xdr:rowOff>
    </xdr:from>
    <xdr:ext cx="762000" cy="259045"/>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740400" y="6903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342519</xdr:rowOff>
    </xdr:from>
    <xdr:to>
      <xdr:col>26</xdr:col>
      <xdr:colOff>101600</xdr:colOff>
      <xdr:row>36</xdr:row>
      <xdr:rowOff>101219</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953000" y="69528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85996</xdr:rowOff>
    </xdr:from>
    <xdr:ext cx="7366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22800" y="70392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334746</xdr:rowOff>
    </xdr:from>
    <xdr:to>
      <xdr:col>22</xdr:col>
      <xdr:colOff>165100</xdr:colOff>
      <xdr:row>36</xdr:row>
      <xdr:rowOff>93446</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254500" y="69450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78223</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24300" y="703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22776</xdr:rowOff>
    </xdr:from>
    <xdr:to>
      <xdr:col>19</xdr:col>
      <xdr:colOff>38100</xdr:colOff>
      <xdr:row>36</xdr:row>
      <xdr:rowOff>124376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3556000" y="69760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109153</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225800" y="7062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36698</xdr:rowOff>
    </xdr:from>
    <xdr:to>
      <xdr:col>15</xdr:col>
      <xdr:colOff>101600</xdr:colOff>
      <xdr:row>36</xdr:row>
      <xdr:rowOff>138298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2857500" y="69899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123075</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527300" y="7076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長崎県佐々町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13,988
13,908
32.26
9,475,366
8,777,334
311,981
3,860,003
5,601,543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169674</xdr:rowOff>
    </xdr:from>
    <xdr:to>
      <xdr:col>24</xdr:col>
      <xdr:colOff>62865</xdr:colOff>
      <xdr:row>37</xdr:row>
      <xdr:rowOff>40808</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313174"/>
          <a:ext cx="1270" cy="1071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44635</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8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40808</xdr:rowOff>
    </xdr:from>
    <xdr:to>
      <xdr:col>24</xdr:col>
      <xdr:colOff>152400</xdr:colOff>
      <xdr:row>37</xdr:row>
      <xdr:rowOff>40808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84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116351</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088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169674</xdr:rowOff>
    </xdr:from>
    <xdr:to>
      <xdr:col>24</xdr:col>
      <xdr:colOff>152400</xdr:colOff>
      <xdr:row>30</xdr:row>
      <xdr:rowOff>169674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313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133875</xdr:rowOff>
    </xdr:from>
    <xdr:to>
      <xdr:col>24</xdr:col>
      <xdr:colOff>63500</xdr:colOff>
      <xdr:row>36</xdr:row>
      <xdr:rowOff>138813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306075"/>
          <a:ext cx="838200" cy="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118480</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5947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95603</xdr:rowOff>
    </xdr:from>
    <xdr:to>
      <xdr:col>24</xdr:col>
      <xdr:colOff>114300</xdr:colOff>
      <xdr:row>36</xdr:row>
      <xdr:rowOff>25753</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096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138813</xdr:rowOff>
    </xdr:from>
    <xdr:to>
      <xdr:col>19</xdr:col>
      <xdr:colOff>177800</xdr:colOff>
      <xdr:row>36</xdr:row>
      <xdr:rowOff>145045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311013"/>
          <a:ext cx="889000" cy="6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106013</xdr:rowOff>
    </xdr:from>
    <xdr:to>
      <xdr:col>20</xdr:col>
      <xdr:colOff>38100</xdr:colOff>
      <xdr:row>36</xdr:row>
      <xdr:rowOff>36163</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0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52690</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5881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145045</xdr:rowOff>
    </xdr:from>
    <xdr:to>
      <xdr:col>15</xdr:col>
      <xdr:colOff>50800</xdr:colOff>
      <xdr:row>36</xdr:row>
      <xdr:rowOff>157426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317245"/>
          <a:ext cx="889000" cy="12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114380</xdr:rowOff>
    </xdr:from>
    <xdr:to>
      <xdr:col>15</xdr:col>
      <xdr:colOff>101600</xdr:colOff>
      <xdr:row>36</xdr:row>
      <xdr:rowOff>44530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61057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5890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157426</xdr:rowOff>
    </xdr:from>
    <xdr:to>
      <xdr:col>10</xdr:col>
      <xdr:colOff>114300</xdr:colOff>
      <xdr:row>37</xdr:row>
      <xdr:rowOff>36921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329626"/>
          <a:ext cx="889000" cy="50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120945</xdr:rowOff>
    </xdr:from>
    <xdr:to>
      <xdr:col>10</xdr:col>
      <xdr:colOff>165100</xdr:colOff>
      <xdr:row>36</xdr:row>
      <xdr:rowOff>51095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67622</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19795" y="589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9804</xdr:rowOff>
    </xdr:from>
    <xdr:to>
      <xdr:col>6</xdr:col>
      <xdr:colOff>38100</xdr:colOff>
      <xdr:row>36</xdr:row>
      <xdr:rowOff>111404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18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127931</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595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83075</xdr:rowOff>
    </xdr:from>
    <xdr:to>
      <xdr:col>24</xdr:col>
      <xdr:colOff>114300</xdr:colOff>
      <xdr:row>37</xdr:row>
      <xdr:rowOff>13225</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25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169452</xdr:rowOff>
    </xdr:from>
    <xdr:ext cx="534377"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617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88013</xdr:rowOff>
    </xdr:from>
    <xdr:to>
      <xdr:col>20</xdr:col>
      <xdr:colOff>38100</xdr:colOff>
      <xdr:row>37</xdr:row>
      <xdr:rowOff>18163</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26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9290</xdr:rowOff>
    </xdr:from>
    <xdr:ext cx="534377"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530111" y="635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94245</xdr:rowOff>
    </xdr:from>
    <xdr:to>
      <xdr:col>15</xdr:col>
      <xdr:colOff>101600</xdr:colOff>
      <xdr:row>37</xdr:row>
      <xdr:rowOff>24395</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26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15522</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41111" y="635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106626</xdr:rowOff>
    </xdr:from>
    <xdr:to>
      <xdr:col>10</xdr:col>
      <xdr:colOff>165100</xdr:colOff>
      <xdr:row>37</xdr:row>
      <xdr:rowOff>36776</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27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27903</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52111" y="6371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157571</xdr:rowOff>
    </xdr:from>
    <xdr:to>
      <xdr:col>6</xdr:col>
      <xdr:colOff>38100</xdr:colOff>
      <xdr:row>37</xdr:row>
      <xdr:rowOff>87721</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3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78848</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63111" y="6422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a:extLst>
            <a:ext uri="{FF2B5EF4-FFF2-40B4-BE49-F238E27FC236}">
              <a16:creationId xmlns:a16="http://schemas.microsoft.com/office/drawing/2014/main" id="{00000000-0008-0000-06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31686</xdr:rowOff>
    </xdr:from>
    <xdr:to>
      <xdr:col>24</xdr:col>
      <xdr:colOff>62865</xdr:colOff>
      <xdr:row>57</xdr:row>
      <xdr:rowOff>73255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flipV="1">
          <a:off x="4633595" y="8775636"/>
          <a:ext cx="1270" cy="1070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77082</xdr:rowOff>
    </xdr:from>
    <xdr:ext cx="534377" cy="259045"/>
    <xdr:sp macro="" textlink="">
      <xdr:nvSpPr>
        <xdr:cNvPr id="109" name="物件費最小値テキスト">
          <a:extLst>
            <a:ext uri="{FF2B5EF4-FFF2-40B4-BE49-F238E27FC236}">
              <a16:creationId xmlns:a16="http://schemas.microsoft.com/office/drawing/2014/main" id="{00000000-0008-0000-0600-00006D000000}"/>
            </a:ext>
          </a:extLst>
        </xdr:cNvPr>
        <xdr:cNvSpPr txBox="1"/>
      </xdr:nvSpPr>
      <xdr:spPr>
        <a:xfrm>
          <a:off x="4686300" y="984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73255</xdr:rowOff>
    </xdr:from>
    <xdr:to>
      <xdr:col>24</xdr:col>
      <xdr:colOff>152400</xdr:colOff>
      <xdr:row>57</xdr:row>
      <xdr:rowOff>73255</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4546600" y="9845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149813</xdr:rowOff>
    </xdr:from>
    <xdr:ext cx="599010" cy="259045"/>
    <xdr:sp macro="" textlink="">
      <xdr:nvSpPr>
        <xdr:cNvPr id="111" name="物件費最大値テキスト">
          <a:extLst>
            <a:ext uri="{FF2B5EF4-FFF2-40B4-BE49-F238E27FC236}">
              <a16:creationId xmlns:a16="http://schemas.microsoft.com/office/drawing/2014/main" id="{00000000-0008-0000-0600-00006F000000}"/>
            </a:ext>
          </a:extLst>
        </xdr:cNvPr>
        <xdr:cNvSpPr txBox="1"/>
      </xdr:nvSpPr>
      <xdr:spPr>
        <a:xfrm>
          <a:off x="4686300" y="8550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31686</xdr:rowOff>
    </xdr:from>
    <xdr:to>
      <xdr:col>24</xdr:col>
      <xdr:colOff>152400</xdr:colOff>
      <xdr:row>51</xdr:row>
      <xdr:rowOff>31686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8775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155903</xdr:rowOff>
    </xdr:from>
    <xdr:to>
      <xdr:col>24</xdr:col>
      <xdr:colOff>63500</xdr:colOff>
      <xdr:row>56</xdr:row>
      <xdr:rowOff>160155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3797300" y="9757103"/>
          <a:ext cx="838200" cy="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152765</xdr:rowOff>
    </xdr:from>
    <xdr:ext cx="599010" cy="259045"/>
    <xdr:sp macro="" textlink="">
      <xdr:nvSpPr>
        <xdr:cNvPr id="114" name="物件費平均値テキスト">
          <a:extLst>
            <a:ext uri="{FF2B5EF4-FFF2-40B4-BE49-F238E27FC236}">
              <a16:creationId xmlns:a16="http://schemas.microsoft.com/office/drawing/2014/main" id="{00000000-0008-0000-0600-000072000000}"/>
            </a:ext>
          </a:extLst>
        </xdr:cNvPr>
        <xdr:cNvSpPr txBox="1"/>
      </xdr:nvSpPr>
      <xdr:spPr>
        <a:xfrm>
          <a:off x="4686300" y="94110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129888</xdr:rowOff>
    </xdr:from>
    <xdr:to>
      <xdr:col>24</xdr:col>
      <xdr:colOff>114300</xdr:colOff>
      <xdr:row>56</xdr:row>
      <xdr:rowOff>60038</xdr:rowOff>
    </xdr:to>
    <xdr:sp macro="" textlink="">
      <xdr:nvSpPr>
        <xdr:cNvPr id="115" name="フローチャート: 判断 114">
          <a:extLst>
            <a:ext uri="{FF2B5EF4-FFF2-40B4-BE49-F238E27FC236}">
              <a16:creationId xmlns:a16="http://schemas.microsoft.com/office/drawing/2014/main" id="{00000000-0008-0000-0600-000073000000}"/>
            </a:ext>
          </a:extLst>
        </xdr:cNvPr>
        <xdr:cNvSpPr/>
      </xdr:nvSpPr>
      <xdr:spPr>
        <a:xfrm>
          <a:off x="4584700" y="955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155903</xdr:rowOff>
    </xdr:from>
    <xdr:to>
      <xdr:col>19</xdr:col>
      <xdr:colOff>177800</xdr:colOff>
      <xdr:row>57</xdr:row>
      <xdr:rowOff>15542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2908300" y="9757103"/>
          <a:ext cx="889000" cy="3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125238</xdr:rowOff>
    </xdr:from>
    <xdr:to>
      <xdr:col>20</xdr:col>
      <xdr:colOff>38100</xdr:colOff>
      <xdr:row>56</xdr:row>
      <xdr:rowOff>55388</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3746500" y="955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71915</xdr:rowOff>
    </xdr:from>
    <xdr:ext cx="599010"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3497795" y="9330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147289</xdr:rowOff>
    </xdr:from>
    <xdr:to>
      <xdr:col>15</xdr:col>
      <xdr:colOff>50800</xdr:colOff>
      <xdr:row>57</xdr:row>
      <xdr:rowOff>15542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2019300" y="9748489"/>
          <a:ext cx="889000" cy="39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164429</xdr:rowOff>
    </xdr:from>
    <xdr:to>
      <xdr:col>15</xdr:col>
      <xdr:colOff>101600</xdr:colOff>
      <xdr:row>56</xdr:row>
      <xdr:rowOff>94579</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2857500" y="959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111106</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2641111" y="936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147289</xdr:rowOff>
    </xdr:from>
    <xdr:to>
      <xdr:col>10</xdr:col>
      <xdr:colOff>114300</xdr:colOff>
      <xdr:row>57</xdr:row>
      <xdr:rowOff>2133</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1130300" y="9748489"/>
          <a:ext cx="889000" cy="2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168073</xdr:rowOff>
    </xdr:from>
    <xdr:to>
      <xdr:col>10</xdr:col>
      <xdr:colOff>165100</xdr:colOff>
      <xdr:row>56</xdr:row>
      <xdr:rowOff>98223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1968500" y="959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114750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1752111" y="9373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161983</xdr:rowOff>
    </xdr:from>
    <xdr:to>
      <xdr:col>6</xdr:col>
      <xdr:colOff>38100</xdr:colOff>
      <xdr:row>56</xdr:row>
      <xdr:rowOff>92133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079500" y="959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108660</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863111" y="936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109355</xdr:rowOff>
    </xdr:from>
    <xdr:to>
      <xdr:col>24</xdr:col>
      <xdr:colOff>114300</xdr:colOff>
      <xdr:row>57</xdr:row>
      <xdr:rowOff>39505</xdr:rowOff>
    </xdr:to>
    <xdr:sp macro="" textlink="">
      <xdr:nvSpPr>
        <xdr:cNvPr id="132" name="楕円 131">
          <a:extLst>
            <a:ext uri="{FF2B5EF4-FFF2-40B4-BE49-F238E27FC236}">
              <a16:creationId xmlns:a16="http://schemas.microsoft.com/office/drawing/2014/main" id="{00000000-0008-0000-0600-000084000000}"/>
            </a:ext>
          </a:extLst>
        </xdr:cNvPr>
        <xdr:cNvSpPr/>
      </xdr:nvSpPr>
      <xdr:spPr>
        <a:xfrm>
          <a:off x="4584700" y="971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24282</xdr:rowOff>
    </xdr:from>
    <xdr:ext cx="534377" cy="259045"/>
    <xdr:sp macro="" textlink="">
      <xdr:nvSpPr>
        <xdr:cNvPr id="133" name="物件費該当値テキスト">
          <a:extLst>
            <a:ext uri="{FF2B5EF4-FFF2-40B4-BE49-F238E27FC236}">
              <a16:creationId xmlns:a16="http://schemas.microsoft.com/office/drawing/2014/main" id="{00000000-0008-0000-0600-000085000000}"/>
            </a:ext>
          </a:extLst>
        </xdr:cNvPr>
        <xdr:cNvSpPr txBox="1"/>
      </xdr:nvSpPr>
      <xdr:spPr>
        <a:xfrm>
          <a:off x="4686300" y="9625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105103</xdr:rowOff>
    </xdr:from>
    <xdr:to>
      <xdr:col>20</xdr:col>
      <xdr:colOff>38100</xdr:colOff>
      <xdr:row>57</xdr:row>
      <xdr:rowOff>35253</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3746500" y="970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26380</xdr:rowOff>
    </xdr:from>
    <xdr:ext cx="534377"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530111" y="9799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136192</xdr:rowOff>
    </xdr:from>
    <xdr:to>
      <xdr:col>15</xdr:col>
      <xdr:colOff>101600</xdr:colOff>
      <xdr:row>57</xdr:row>
      <xdr:rowOff>66342</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2857500" y="9737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57469</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641111" y="9830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96489</xdr:rowOff>
    </xdr:from>
    <xdr:to>
      <xdr:col>10</xdr:col>
      <xdr:colOff>165100</xdr:colOff>
      <xdr:row>57</xdr:row>
      <xdr:rowOff>26639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1968500" y="969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17766</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752111" y="979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122783</xdr:rowOff>
    </xdr:from>
    <xdr:to>
      <xdr:col>6</xdr:col>
      <xdr:colOff>38100</xdr:colOff>
      <xdr:row>57</xdr:row>
      <xdr:rowOff>52933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079500" y="972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44060</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863111" y="981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2" name="維持補修費グラフ枠">
          <a:extLst>
            <a:ext uri="{FF2B5EF4-FFF2-40B4-BE49-F238E27FC236}">
              <a16:creationId xmlns:a16="http://schemas.microsoft.com/office/drawing/2014/main" id="{00000000-0008-0000-0600-0000A2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19731</xdr:rowOff>
    </xdr:from>
    <xdr:to>
      <xdr:col>24</xdr:col>
      <xdr:colOff>62865</xdr:colOff>
      <xdr:row>78</xdr:row>
      <xdr:rowOff>111491</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flipV="1">
          <a:off x="4633595" y="12192681"/>
          <a:ext cx="1270" cy="1291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115318</xdr:rowOff>
    </xdr:from>
    <xdr:ext cx="378565" cy="259045"/>
    <xdr:sp macro="" textlink="">
      <xdr:nvSpPr>
        <xdr:cNvPr id="164" name="維持補修費最小値テキスト">
          <a:extLst>
            <a:ext uri="{FF2B5EF4-FFF2-40B4-BE49-F238E27FC236}">
              <a16:creationId xmlns:a16="http://schemas.microsoft.com/office/drawing/2014/main" id="{00000000-0008-0000-0600-0000A4000000}"/>
            </a:ext>
          </a:extLst>
        </xdr:cNvPr>
        <xdr:cNvSpPr txBox="1"/>
      </xdr:nvSpPr>
      <xdr:spPr>
        <a:xfrm>
          <a:off x="4686300" y="13488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111491</xdr:rowOff>
    </xdr:from>
    <xdr:to>
      <xdr:col>24</xdr:col>
      <xdr:colOff>152400</xdr:colOff>
      <xdr:row>78</xdr:row>
      <xdr:rowOff>111491</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4546600" y="13484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137858</xdr:rowOff>
    </xdr:from>
    <xdr:ext cx="534377" cy="259045"/>
    <xdr:sp macro="" textlink="">
      <xdr:nvSpPr>
        <xdr:cNvPr id="166" name="維持補修費最大値テキスト">
          <a:extLst>
            <a:ext uri="{FF2B5EF4-FFF2-40B4-BE49-F238E27FC236}">
              <a16:creationId xmlns:a16="http://schemas.microsoft.com/office/drawing/2014/main" id="{00000000-0008-0000-0600-0000A6000000}"/>
            </a:ext>
          </a:extLst>
        </xdr:cNvPr>
        <xdr:cNvSpPr txBox="1"/>
      </xdr:nvSpPr>
      <xdr:spPr>
        <a:xfrm>
          <a:off x="4686300" y="1196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19731</xdr:rowOff>
    </xdr:from>
    <xdr:to>
      <xdr:col>24</xdr:col>
      <xdr:colOff>152400</xdr:colOff>
      <xdr:row>71</xdr:row>
      <xdr:rowOff>19731</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219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17490</xdr:rowOff>
    </xdr:from>
    <xdr:to>
      <xdr:col>24</xdr:col>
      <xdr:colOff>63500</xdr:colOff>
      <xdr:row>78</xdr:row>
      <xdr:rowOff>19182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3797300" y="13390590"/>
          <a:ext cx="838200" cy="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133494</xdr:rowOff>
    </xdr:from>
    <xdr:ext cx="469744" cy="259045"/>
    <xdr:sp macro="" textlink="">
      <xdr:nvSpPr>
        <xdr:cNvPr id="169" name="維持補修費平均値テキスト">
          <a:extLst>
            <a:ext uri="{FF2B5EF4-FFF2-40B4-BE49-F238E27FC236}">
              <a16:creationId xmlns:a16="http://schemas.microsoft.com/office/drawing/2014/main" id="{00000000-0008-0000-0600-0000A9000000}"/>
            </a:ext>
          </a:extLst>
        </xdr:cNvPr>
        <xdr:cNvSpPr txBox="1"/>
      </xdr:nvSpPr>
      <xdr:spPr>
        <a:xfrm>
          <a:off x="4686300" y="12992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110617</xdr:rowOff>
    </xdr:from>
    <xdr:to>
      <xdr:col>24</xdr:col>
      <xdr:colOff>114300</xdr:colOff>
      <xdr:row>77</xdr:row>
      <xdr:rowOff>40767</xdr:rowOff>
    </xdr:to>
    <xdr:sp macro="" textlink="">
      <xdr:nvSpPr>
        <xdr:cNvPr id="170" name="フローチャート: 判断 169">
          <a:extLst>
            <a:ext uri="{FF2B5EF4-FFF2-40B4-BE49-F238E27FC236}">
              <a16:creationId xmlns:a16="http://schemas.microsoft.com/office/drawing/2014/main" id="{00000000-0008-0000-0600-0000AA000000}"/>
            </a:ext>
          </a:extLst>
        </xdr:cNvPr>
        <xdr:cNvSpPr/>
      </xdr:nvSpPr>
      <xdr:spPr>
        <a:xfrm>
          <a:off x="4584700" y="1314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19182</xdr:rowOff>
    </xdr:from>
    <xdr:to>
      <xdr:col>19</xdr:col>
      <xdr:colOff>177800</xdr:colOff>
      <xdr:row>78</xdr:row>
      <xdr:rowOff>27229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2908300" y="13392282"/>
          <a:ext cx="889000" cy="8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110937</xdr:rowOff>
    </xdr:from>
    <xdr:to>
      <xdr:col>20</xdr:col>
      <xdr:colOff>38100</xdr:colOff>
      <xdr:row>77</xdr:row>
      <xdr:rowOff>41087</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3746500" y="13141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57614</xdr:rowOff>
    </xdr:from>
    <xdr:ext cx="469744"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3562428" y="12916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27229</xdr:rowOff>
    </xdr:from>
    <xdr:to>
      <xdr:col>15</xdr:col>
      <xdr:colOff>50800</xdr:colOff>
      <xdr:row>78</xdr:row>
      <xdr:rowOff>37288</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2019300" y="13400329"/>
          <a:ext cx="8890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118709</xdr:rowOff>
    </xdr:from>
    <xdr:to>
      <xdr:col>15</xdr:col>
      <xdr:colOff>101600</xdr:colOff>
      <xdr:row>77</xdr:row>
      <xdr:rowOff>48859</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2857500" y="1314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65387</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2673428" y="12924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36509</xdr:rowOff>
    </xdr:from>
    <xdr:to>
      <xdr:col>10</xdr:col>
      <xdr:colOff>114300</xdr:colOff>
      <xdr:row>78</xdr:row>
      <xdr:rowOff>37288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1130300" y="13409609"/>
          <a:ext cx="889000" cy="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156840</xdr:rowOff>
    </xdr:from>
    <xdr:to>
      <xdr:col>10</xdr:col>
      <xdr:colOff>165100</xdr:colOff>
      <xdr:row>77</xdr:row>
      <xdr:rowOff>86990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1968500" y="1318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103517</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1784428" y="12962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20275</xdr:rowOff>
    </xdr:from>
    <xdr:to>
      <xdr:col>6</xdr:col>
      <xdr:colOff>38100</xdr:colOff>
      <xdr:row>77</xdr:row>
      <xdr:rowOff>121875</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079500" y="132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138402</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895428" y="1299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138140</xdr:rowOff>
    </xdr:from>
    <xdr:to>
      <xdr:col>24</xdr:col>
      <xdr:colOff>114300</xdr:colOff>
      <xdr:row>78</xdr:row>
      <xdr:rowOff>68290</xdr:rowOff>
    </xdr:to>
    <xdr:sp macro="" textlink="">
      <xdr:nvSpPr>
        <xdr:cNvPr id="187" name="楕円 186">
          <a:extLst>
            <a:ext uri="{FF2B5EF4-FFF2-40B4-BE49-F238E27FC236}">
              <a16:creationId xmlns:a16="http://schemas.microsoft.com/office/drawing/2014/main" id="{00000000-0008-0000-0600-0000BB000000}"/>
            </a:ext>
          </a:extLst>
        </xdr:cNvPr>
        <xdr:cNvSpPr/>
      </xdr:nvSpPr>
      <xdr:spPr>
        <a:xfrm>
          <a:off x="4584700" y="1333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53067</xdr:rowOff>
    </xdr:from>
    <xdr:ext cx="469744" cy="259045"/>
    <xdr:sp macro="" textlink="">
      <xdr:nvSpPr>
        <xdr:cNvPr id="188" name="維持補修費該当値テキスト">
          <a:extLst>
            <a:ext uri="{FF2B5EF4-FFF2-40B4-BE49-F238E27FC236}">
              <a16:creationId xmlns:a16="http://schemas.microsoft.com/office/drawing/2014/main" id="{00000000-0008-0000-0600-0000BC000000}"/>
            </a:ext>
          </a:extLst>
        </xdr:cNvPr>
        <xdr:cNvSpPr txBox="1"/>
      </xdr:nvSpPr>
      <xdr:spPr>
        <a:xfrm>
          <a:off x="4686300" y="1325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139832</xdr:rowOff>
    </xdr:from>
    <xdr:to>
      <xdr:col>20</xdr:col>
      <xdr:colOff>38100</xdr:colOff>
      <xdr:row>78</xdr:row>
      <xdr:rowOff>69982</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3746500" y="13341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61109</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562428" y="13434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147879</xdr:rowOff>
    </xdr:from>
    <xdr:to>
      <xdr:col>15</xdr:col>
      <xdr:colOff>101600</xdr:colOff>
      <xdr:row>78</xdr:row>
      <xdr:rowOff>78029</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2857500" y="1334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69156</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673428" y="1344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157938</xdr:rowOff>
    </xdr:from>
    <xdr:to>
      <xdr:col>10</xdr:col>
      <xdr:colOff>165100</xdr:colOff>
      <xdr:row>78</xdr:row>
      <xdr:rowOff>88088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1968500" y="1335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79215</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784428" y="1345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157159</xdr:rowOff>
    </xdr:from>
    <xdr:to>
      <xdr:col>6</xdr:col>
      <xdr:colOff>38100</xdr:colOff>
      <xdr:row>78</xdr:row>
      <xdr:rowOff>87309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079500" y="1335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78436</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895428" y="13451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7" name="正方形/長方形 196">
          <a:extLst>
            <a:ext uri="{FF2B5EF4-FFF2-40B4-BE49-F238E27FC236}">
              <a16:creationId xmlns:a16="http://schemas.microsoft.com/office/drawing/2014/main" id="{00000000-0008-0000-0600-0000C5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8" name="正方形/長方形 197">
          <a:extLst>
            <a:ext uri="{FF2B5EF4-FFF2-40B4-BE49-F238E27FC236}">
              <a16:creationId xmlns:a16="http://schemas.microsoft.com/office/drawing/2014/main" id="{00000000-0008-0000-0600-0000C6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6" name="直線コネクタ 205">
          <a:extLst>
            <a:ext uri="{FF2B5EF4-FFF2-40B4-BE49-F238E27FC236}">
              <a16:creationId xmlns:a16="http://schemas.microsoft.com/office/drawing/2014/main" id="{00000000-0008-0000-0600-0000CE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103820</xdr:rowOff>
    </xdr:from>
    <xdr:to>
      <xdr:col>24</xdr:col>
      <xdr:colOff>62865</xdr:colOff>
      <xdr:row>99</xdr:row>
      <xdr:rowOff>61748</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534320"/>
          <a:ext cx="1270" cy="150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65575</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703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61748</xdr:rowOff>
    </xdr:from>
    <xdr:to>
      <xdr:col>24</xdr:col>
      <xdr:colOff>152400</xdr:colOff>
      <xdr:row>99</xdr:row>
      <xdr:rowOff>61748</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703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50497</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309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103820</xdr:rowOff>
    </xdr:from>
    <xdr:to>
      <xdr:col>24</xdr:col>
      <xdr:colOff>152400</xdr:colOff>
      <xdr:row>90</xdr:row>
      <xdr:rowOff>103820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53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136782</xdr:rowOff>
    </xdr:from>
    <xdr:to>
      <xdr:col>24</xdr:col>
      <xdr:colOff>63500</xdr:colOff>
      <xdr:row>94</xdr:row>
      <xdr:rowOff>108806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3797300" y="16081632"/>
          <a:ext cx="838200" cy="14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166288</xdr:rowOff>
    </xdr:from>
    <xdr:ext cx="534377"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282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16411</xdr:rowOff>
    </xdr:from>
    <xdr:to>
      <xdr:col>24</xdr:col>
      <xdr:colOff>114300</xdr:colOff>
      <xdr:row>95</xdr:row>
      <xdr:rowOff>118011</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30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62945</xdr:rowOff>
    </xdr:from>
    <xdr:to>
      <xdr:col>19</xdr:col>
      <xdr:colOff>177800</xdr:colOff>
      <xdr:row>94</xdr:row>
      <xdr:rowOff>108806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2908300" y="16007795"/>
          <a:ext cx="889000" cy="217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108234</xdr:rowOff>
    </xdr:from>
    <xdr:to>
      <xdr:col>20</xdr:col>
      <xdr:colOff>38100</xdr:colOff>
      <xdr:row>96</xdr:row>
      <xdr:rowOff>38384</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39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29511</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30111" y="1648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62945</xdr:rowOff>
    </xdr:from>
    <xdr:to>
      <xdr:col>15</xdr:col>
      <xdr:colOff>50800</xdr:colOff>
      <xdr:row>95</xdr:row>
      <xdr:rowOff>33488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019300" y="16007795"/>
          <a:ext cx="889000" cy="31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166864</xdr:rowOff>
    </xdr:from>
    <xdr:to>
      <xdr:col>15</xdr:col>
      <xdr:colOff>101600</xdr:colOff>
      <xdr:row>95</xdr:row>
      <xdr:rowOff>97014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28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88141</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41111" y="16375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33488</xdr:rowOff>
    </xdr:from>
    <xdr:to>
      <xdr:col>10</xdr:col>
      <xdr:colOff>114300</xdr:colOff>
      <xdr:row>95</xdr:row>
      <xdr:rowOff>63609</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130300" y="16321238"/>
          <a:ext cx="889000" cy="30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60913</xdr:rowOff>
    </xdr:from>
    <xdr:to>
      <xdr:col>10</xdr:col>
      <xdr:colOff>165100</xdr:colOff>
      <xdr:row>96</xdr:row>
      <xdr:rowOff>162513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52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153640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52111" y="1661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75642</xdr:rowOff>
    </xdr:from>
    <xdr:to>
      <xdr:col>6</xdr:col>
      <xdr:colOff>38100</xdr:colOff>
      <xdr:row>97</xdr:row>
      <xdr:rowOff>5792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53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168369</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3111" y="1662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85982</xdr:rowOff>
    </xdr:from>
    <xdr:to>
      <xdr:col>24</xdr:col>
      <xdr:colOff>114300</xdr:colOff>
      <xdr:row>94</xdr:row>
      <xdr:rowOff>16132</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03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108859</xdr:rowOff>
    </xdr:from>
    <xdr:ext cx="599010"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5882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58006</xdr:rowOff>
    </xdr:from>
    <xdr:to>
      <xdr:col>20</xdr:col>
      <xdr:colOff>38100</xdr:colOff>
      <xdr:row>94</xdr:row>
      <xdr:rowOff>159606</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17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4683</xdr:rowOff>
    </xdr:from>
    <xdr:ext cx="59901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497795" y="15949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12145</xdr:rowOff>
    </xdr:from>
    <xdr:to>
      <xdr:col>15</xdr:col>
      <xdr:colOff>101600</xdr:colOff>
      <xdr:row>93</xdr:row>
      <xdr:rowOff>113745</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595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130272</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08795" y="15732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154138</xdr:rowOff>
    </xdr:from>
    <xdr:to>
      <xdr:col>10</xdr:col>
      <xdr:colOff>165100</xdr:colOff>
      <xdr:row>95</xdr:row>
      <xdr:rowOff>84288</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270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100815</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52111" y="16045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12809</xdr:rowOff>
    </xdr:from>
    <xdr:to>
      <xdr:col>6</xdr:col>
      <xdr:colOff>38100</xdr:colOff>
      <xdr:row>95</xdr:row>
      <xdr:rowOff>114409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30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130936</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63111" y="1607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136737</xdr:rowOff>
    </xdr:from>
    <xdr:to>
      <xdr:col>54</xdr:col>
      <xdr:colOff>189865</xdr:colOff>
      <xdr:row>37</xdr:row>
      <xdr:rowOff>98465</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flipV="1">
          <a:off x="10475595" y="5451687"/>
          <a:ext cx="1270" cy="990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102292</xdr:rowOff>
    </xdr:from>
    <xdr:ext cx="534377" cy="259045"/>
    <xdr:sp macro="" textlink="">
      <xdr:nvSpPr>
        <xdr:cNvPr id="279" name="補助費等最小値テキスト">
          <a:extLst>
            <a:ext uri="{FF2B5EF4-FFF2-40B4-BE49-F238E27FC236}">
              <a16:creationId xmlns:a16="http://schemas.microsoft.com/office/drawing/2014/main" id="{00000000-0008-0000-0600-000017010000}"/>
            </a:ext>
          </a:extLst>
        </xdr:cNvPr>
        <xdr:cNvSpPr txBox="1"/>
      </xdr:nvSpPr>
      <xdr:spPr>
        <a:xfrm>
          <a:off x="10528300" y="6445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98465</xdr:rowOff>
    </xdr:from>
    <xdr:to>
      <xdr:col>55</xdr:col>
      <xdr:colOff>88900</xdr:colOff>
      <xdr:row>37</xdr:row>
      <xdr:rowOff>98465</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6442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83414</xdr:rowOff>
    </xdr:from>
    <xdr:ext cx="599010" cy="259045"/>
    <xdr:sp macro="" textlink="">
      <xdr:nvSpPr>
        <xdr:cNvPr id="281" name="補助費等最大値テキスト">
          <a:extLst>
            <a:ext uri="{FF2B5EF4-FFF2-40B4-BE49-F238E27FC236}">
              <a16:creationId xmlns:a16="http://schemas.microsoft.com/office/drawing/2014/main" id="{00000000-0008-0000-0600-000019010000}"/>
            </a:ext>
          </a:extLst>
        </xdr:cNvPr>
        <xdr:cNvSpPr txBox="1"/>
      </xdr:nvSpPr>
      <xdr:spPr>
        <a:xfrm>
          <a:off x="10528300" y="5226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136737</xdr:rowOff>
    </xdr:from>
    <xdr:to>
      <xdr:col>55</xdr:col>
      <xdr:colOff>88900</xdr:colOff>
      <xdr:row>31</xdr:row>
      <xdr:rowOff>136737</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5451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146567</xdr:rowOff>
    </xdr:from>
    <xdr:to>
      <xdr:col>55</xdr:col>
      <xdr:colOff>0</xdr:colOff>
      <xdr:row>36</xdr:row>
      <xdr:rowOff>158729</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9639300" y="6318767"/>
          <a:ext cx="838200" cy="12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100196</xdr:rowOff>
    </xdr:from>
    <xdr:ext cx="599010" cy="259045"/>
    <xdr:sp macro="" textlink="">
      <xdr:nvSpPr>
        <xdr:cNvPr id="284" name="補助費等平均値テキスト">
          <a:extLst>
            <a:ext uri="{FF2B5EF4-FFF2-40B4-BE49-F238E27FC236}">
              <a16:creationId xmlns:a16="http://schemas.microsoft.com/office/drawing/2014/main" id="{00000000-0008-0000-0600-00001C010000}"/>
            </a:ext>
          </a:extLst>
        </xdr:cNvPr>
        <xdr:cNvSpPr txBox="1"/>
      </xdr:nvSpPr>
      <xdr:spPr>
        <a:xfrm>
          <a:off x="10528300" y="59294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77319</xdr:rowOff>
    </xdr:from>
    <xdr:to>
      <xdr:col>55</xdr:col>
      <xdr:colOff>50800</xdr:colOff>
      <xdr:row>36</xdr:row>
      <xdr:rowOff>7469</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10426700" y="607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109246</xdr:rowOff>
    </xdr:from>
    <xdr:to>
      <xdr:col>50</xdr:col>
      <xdr:colOff>114300</xdr:colOff>
      <xdr:row>36</xdr:row>
      <xdr:rowOff>146567</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8750300" y="6281446"/>
          <a:ext cx="889000" cy="37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84049</xdr:rowOff>
    </xdr:from>
    <xdr:to>
      <xdr:col>50</xdr:col>
      <xdr:colOff>165100</xdr:colOff>
      <xdr:row>36</xdr:row>
      <xdr:rowOff>14199</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9588500" y="608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30726</xdr:rowOff>
    </xdr:from>
    <xdr:ext cx="599010"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9339795" y="5860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19173</xdr:rowOff>
    </xdr:from>
    <xdr:to>
      <xdr:col>45</xdr:col>
      <xdr:colOff>177800</xdr:colOff>
      <xdr:row>36</xdr:row>
      <xdr:rowOff>109246</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7861300" y="5848473"/>
          <a:ext cx="889000" cy="432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115797</xdr:rowOff>
    </xdr:from>
    <xdr:to>
      <xdr:col>46</xdr:col>
      <xdr:colOff>38100</xdr:colOff>
      <xdr:row>36</xdr:row>
      <xdr:rowOff>45947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8699500" y="611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62474</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8450795" y="589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19173</xdr:rowOff>
    </xdr:from>
    <xdr:to>
      <xdr:col>41</xdr:col>
      <xdr:colOff>50800</xdr:colOff>
      <xdr:row>37</xdr:row>
      <xdr:rowOff>164206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6972300" y="5848473"/>
          <a:ext cx="889000" cy="659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167287</xdr:rowOff>
    </xdr:from>
    <xdr:to>
      <xdr:col>41</xdr:col>
      <xdr:colOff>101600</xdr:colOff>
      <xdr:row>33</xdr:row>
      <xdr:rowOff>97437</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7810500" y="565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113964</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7561795" y="5428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28600</xdr:rowOff>
    </xdr:from>
    <xdr:to>
      <xdr:col>36</xdr:col>
      <xdr:colOff>165100</xdr:colOff>
      <xdr:row>36</xdr:row>
      <xdr:rowOff>130200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6921500" y="62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146727</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6705111" y="5976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107929</xdr:rowOff>
    </xdr:from>
    <xdr:to>
      <xdr:col>55</xdr:col>
      <xdr:colOff>50800</xdr:colOff>
      <xdr:row>37</xdr:row>
      <xdr:rowOff>38079</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10426700" y="6280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22856</xdr:rowOff>
    </xdr:from>
    <xdr:ext cx="534377" cy="259045"/>
    <xdr:sp macro="" textlink="">
      <xdr:nvSpPr>
        <xdr:cNvPr id="303" name="補助費等該当値テキスト">
          <a:extLst>
            <a:ext uri="{FF2B5EF4-FFF2-40B4-BE49-F238E27FC236}">
              <a16:creationId xmlns:a16="http://schemas.microsoft.com/office/drawing/2014/main" id="{00000000-0008-0000-0600-00002F010000}"/>
            </a:ext>
          </a:extLst>
        </xdr:cNvPr>
        <xdr:cNvSpPr txBox="1"/>
      </xdr:nvSpPr>
      <xdr:spPr>
        <a:xfrm>
          <a:off x="10528300" y="619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95767</xdr:rowOff>
    </xdr:from>
    <xdr:to>
      <xdr:col>50</xdr:col>
      <xdr:colOff>165100</xdr:colOff>
      <xdr:row>37</xdr:row>
      <xdr:rowOff>25917</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9588500" y="626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17044</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72111" y="6360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58446</xdr:rowOff>
    </xdr:from>
    <xdr:to>
      <xdr:col>46</xdr:col>
      <xdr:colOff>38100</xdr:colOff>
      <xdr:row>36</xdr:row>
      <xdr:rowOff>160046</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8699500" y="6230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151173</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83111" y="6323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139823</xdr:rowOff>
    </xdr:from>
    <xdr:to>
      <xdr:col>41</xdr:col>
      <xdr:colOff>101600</xdr:colOff>
      <xdr:row>34</xdr:row>
      <xdr:rowOff>69973</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7810500" y="579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61100</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61795" y="5890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113406</xdr:rowOff>
    </xdr:from>
    <xdr:to>
      <xdr:col>36</xdr:col>
      <xdr:colOff>165100</xdr:colOff>
      <xdr:row>38</xdr:row>
      <xdr:rowOff>43555</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6921500" y="645705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34683</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549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84604</xdr:rowOff>
    </xdr:from>
    <xdr:to>
      <xdr:col>54</xdr:col>
      <xdr:colOff>189865</xdr:colOff>
      <xdr:row>59</xdr:row>
      <xdr:rowOff>61189</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657104"/>
          <a:ext cx="1270" cy="1519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65016</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18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61189</xdr:rowOff>
    </xdr:from>
    <xdr:to>
      <xdr:col>55</xdr:col>
      <xdr:colOff>88900</xdr:colOff>
      <xdr:row>59</xdr:row>
      <xdr:rowOff>61189</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176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31281</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432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84604</xdr:rowOff>
    </xdr:from>
    <xdr:to>
      <xdr:col>55</xdr:col>
      <xdr:colOff>88900</xdr:colOff>
      <xdr:row>50</xdr:row>
      <xdr:rowOff>84604</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657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33509</xdr:rowOff>
    </xdr:from>
    <xdr:to>
      <xdr:col>55</xdr:col>
      <xdr:colOff>0</xdr:colOff>
      <xdr:row>57</xdr:row>
      <xdr:rowOff>115635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9639300" y="9634709"/>
          <a:ext cx="838200" cy="253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29853</xdr:rowOff>
    </xdr:from>
    <xdr:ext cx="599010"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8025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51426</xdr:rowOff>
    </xdr:from>
    <xdr:to>
      <xdr:col>55</xdr:col>
      <xdr:colOff>50800</xdr:colOff>
      <xdr:row>57</xdr:row>
      <xdr:rowOff>153026</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82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115635</xdr:rowOff>
    </xdr:from>
    <xdr:to>
      <xdr:col>50</xdr:col>
      <xdr:colOff>114300</xdr:colOff>
      <xdr:row>58</xdr:row>
      <xdr:rowOff>26840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8750300" y="9888285"/>
          <a:ext cx="889000" cy="82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92695</xdr:rowOff>
    </xdr:from>
    <xdr:to>
      <xdr:col>50</xdr:col>
      <xdr:colOff>165100</xdr:colOff>
      <xdr:row>58</xdr:row>
      <xdr:rowOff>22845</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865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13972</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2111" y="995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26840</xdr:rowOff>
    </xdr:from>
    <xdr:to>
      <xdr:col>45</xdr:col>
      <xdr:colOff>177800</xdr:colOff>
      <xdr:row>58</xdr:row>
      <xdr:rowOff>65673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7861300" y="9970940"/>
          <a:ext cx="889000" cy="38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71729</xdr:rowOff>
    </xdr:from>
    <xdr:to>
      <xdr:col>46</xdr:col>
      <xdr:colOff>38100</xdr:colOff>
      <xdr:row>58</xdr:row>
      <xdr:rowOff>1879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844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18406</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9619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52949</xdr:rowOff>
    </xdr:from>
    <xdr:to>
      <xdr:col>41</xdr:col>
      <xdr:colOff>50800</xdr:colOff>
      <xdr:row>58</xdr:row>
      <xdr:rowOff>65673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6972300" y="9997049"/>
          <a:ext cx="889000" cy="12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8126</xdr:rowOff>
    </xdr:from>
    <xdr:to>
      <xdr:col>41</xdr:col>
      <xdr:colOff>101600</xdr:colOff>
      <xdr:row>57</xdr:row>
      <xdr:rowOff>109726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780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126253</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61795" y="9556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53336</xdr:rowOff>
    </xdr:from>
    <xdr:to>
      <xdr:col>36</xdr:col>
      <xdr:colOff>165100</xdr:colOff>
      <xdr:row>57</xdr:row>
      <xdr:rowOff>154936</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82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672795" y="9601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154159</xdr:rowOff>
    </xdr:from>
    <xdr:to>
      <xdr:col>55</xdr:col>
      <xdr:colOff>50800</xdr:colOff>
      <xdr:row>56</xdr:row>
      <xdr:rowOff>84309</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58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5586</xdr:rowOff>
    </xdr:from>
    <xdr:ext cx="599010"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435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64835</xdr:rowOff>
    </xdr:from>
    <xdr:to>
      <xdr:col>50</xdr:col>
      <xdr:colOff>165100</xdr:colOff>
      <xdr:row>57</xdr:row>
      <xdr:rowOff>166435</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83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11512</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961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147490</xdr:rowOff>
    </xdr:from>
    <xdr:to>
      <xdr:col>46</xdr:col>
      <xdr:colOff>38100</xdr:colOff>
      <xdr:row>58</xdr:row>
      <xdr:rowOff>77640</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92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68767</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10012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14873</xdr:rowOff>
    </xdr:from>
    <xdr:to>
      <xdr:col>41</xdr:col>
      <xdr:colOff>101600</xdr:colOff>
      <xdr:row>58</xdr:row>
      <xdr:rowOff>116473</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95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107600</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10051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2149</xdr:rowOff>
    </xdr:from>
    <xdr:to>
      <xdr:col>36</xdr:col>
      <xdr:colOff>165100</xdr:colOff>
      <xdr:row>58</xdr:row>
      <xdr:rowOff>103749</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94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94876</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10038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97637</xdr:rowOff>
    </xdr:from>
    <xdr:to>
      <xdr:col>54</xdr:col>
      <xdr:colOff>189865</xdr:colOff>
      <xdr:row>79</xdr:row>
      <xdr:rowOff>98879</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099137"/>
          <a:ext cx="1270" cy="1544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44314</xdr:rowOff>
    </xdr:from>
    <xdr:ext cx="599010"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874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97637</xdr:rowOff>
    </xdr:from>
    <xdr:to>
      <xdr:col>55</xdr:col>
      <xdr:colOff>88900</xdr:colOff>
      <xdr:row>70</xdr:row>
      <xdr:rowOff>97637</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099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45679</xdr:rowOff>
    </xdr:from>
    <xdr:to>
      <xdr:col>55</xdr:col>
      <xdr:colOff>0</xdr:colOff>
      <xdr:row>77</xdr:row>
      <xdr:rowOff>77369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9639300" y="13247329"/>
          <a:ext cx="838200" cy="31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98809</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300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120382</xdr:rowOff>
    </xdr:from>
    <xdr:to>
      <xdr:col>55</xdr:col>
      <xdr:colOff>50800</xdr:colOff>
      <xdr:row>78</xdr:row>
      <xdr:rowOff>50532</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32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45679</xdr:rowOff>
    </xdr:from>
    <xdr:to>
      <xdr:col>50</xdr:col>
      <xdr:colOff>114300</xdr:colOff>
      <xdr:row>79</xdr:row>
      <xdr:rowOff>15036</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8750300" y="13247329"/>
          <a:ext cx="889000" cy="312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107265</xdr:rowOff>
    </xdr:from>
    <xdr:to>
      <xdr:col>50</xdr:col>
      <xdr:colOff>165100</xdr:colOff>
      <xdr:row>78</xdr:row>
      <xdr:rowOff>37415</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30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28542</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340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15036</xdr:rowOff>
    </xdr:from>
    <xdr:to>
      <xdr:col>45</xdr:col>
      <xdr:colOff>177800</xdr:colOff>
      <xdr:row>79</xdr:row>
      <xdr:rowOff>21678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7861300" y="13559586"/>
          <a:ext cx="889000" cy="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27690</xdr:rowOff>
    </xdr:from>
    <xdr:to>
      <xdr:col>46</xdr:col>
      <xdr:colOff>38100</xdr:colOff>
      <xdr:row>77</xdr:row>
      <xdr:rowOff>129290</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22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145817</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300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82474</xdr:rowOff>
    </xdr:from>
    <xdr:to>
      <xdr:col>41</xdr:col>
      <xdr:colOff>50800</xdr:colOff>
      <xdr:row>79</xdr:row>
      <xdr:rowOff>21678</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6972300" y="13455574"/>
          <a:ext cx="889000" cy="110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74008</xdr:rowOff>
    </xdr:from>
    <xdr:to>
      <xdr:col>41</xdr:col>
      <xdr:colOff>101600</xdr:colOff>
      <xdr:row>77</xdr:row>
      <xdr:rowOff>4158</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104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20686</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2879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152495</xdr:rowOff>
    </xdr:from>
    <xdr:to>
      <xdr:col>36</xdr:col>
      <xdr:colOff>165100</xdr:colOff>
      <xdr:row>77</xdr:row>
      <xdr:rowOff>82645</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18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99172</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295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26569</xdr:rowOff>
    </xdr:from>
    <xdr:to>
      <xdr:col>55</xdr:col>
      <xdr:colOff>50800</xdr:colOff>
      <xdr:row>77</xdr:row>
      <xdr:rowOff>128169</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22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49446</xdr:rowOff>
    </xdr:from>
    <xdr:ext cx="534377"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07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166329</xdr:rowOff>
    </xdr:from>
    <xdr:to>
      <xdr:col>50</xdr:col>
      <xdr:colOff>165100</xdr:colOff>
      <xdr:row>77</xdr:row>
      <xdr:rowOff>96479</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19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113006</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372111" y="1297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135686</xdr:rowOff>
    </xdr:from>
    <xdr:to>
      <xdr:col>46</xdr:col>
      <xdr:colOff>38100</xdr:colOff>
      <xdr:row>79</xdr:row>
      <xdr:rowOff>65836</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50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56963</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15428" y="13601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142328</xdr:rowOff>
    </xdr:from>
    <xdr:to>
      <xdr:col>41</xdr:col>
      <xdr:colOff>101600</xdr:colOff>
      <xdr:row>79</xdr:row>
      <xdr:rowOff>72478</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51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63605</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26428" y="1360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31674</xdr:rowOff>
    </xdr:from>
    <xdr:to>
      <xdr:col>36</xdr:col>
      <xdr:colOff>165100</xdr:colOff>
      <xdr:row>78</xdr:row>
      <xdr:rowOff>133274</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404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124401</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05111" y="13497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29899</xdr:rowOff>
    </xdr:from>
    <xdr:to>
      <xdr:col>54</xdr:col>
      <xdr:colOff>189865</xdr:colOff>
      <xdr:row>98</xdr:row>
      <xdr:rowOff>106197</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460399"/>
          <a:ext cx="1270" cy="1447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110024</xdr:rowOff>
    </xdr:from>
    <xdr:ext cx="469744"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6912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106197</xdr:rowOff>
    </xdr:from>
    <xdr:to>
      <xdr:col>55</xdr:col>
      <xdr:colOff>88900</xdr:colOff>
      <xdr:row>98</xdr:row>
      <xdr:rowOff>106197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6908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148026</xdr:rowOff>
    </xdr:from>
    <xdr:ext cx="599010"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235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29899</xdr:rowOff>
    </xdr:from>
    <xdr:to>
      <xdr:col>55</xdr:col>
      <xdr:colOff>88900</xdr:colOff>
      <xdr:row>90</xdr:row>
      <xdr:rowOff>29899</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460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5049</xdr:rowOff>
    </xdr:from>
    <xdr:to>
      <xdr:col>55</xdr:col>
      <xdr:colOff>0</xdr:colOff>
      <xdr:row>97</xdr:row>
      <xdr:rowOff>36624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9639300" y="16292799"/>
          <a:ext cx="838200" cy="374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92587</xdr:rowOff>
    </xdr:from>
    <xdr:ext cx="534377"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551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114160</xdr:rowOff>
    </xdr:from>
    <xdr:to>
      <xdr:col>55</xdr:col>
      <xdr:colOff>50800</xdr:colOff>
      <xdr:row>97</xdr:row>
      <xdr:rowOff>44310</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5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36624</xdr:rowOff>
    </xdr:from>
    <xdr:to>
      <xdr:col>50</xdr:col>
      <xdr:colOff>114300</xdr:colOff>
      <xdr:row>97</xdr:row>
      <xdr:rowOff>94670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8750300" y="16667274"/>
          <a:ext cx="889000" cy="5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10024</xdr:rowOff>
    </xdr:from>
    <xdr:to>
      <xdr:col>50</xdr:col>
      <xdr:colOff>165100</xdr:colOff>
      <xdr:row>97</xdr:row>
      <xdr:rowOff>111624</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64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102751</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72111" y="16733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72940</xdr:rowOff>
    </xdr:from>
    <xdr:to>
      <xdr:col>45</xdr:col>
      <xdr:colOff>177800</xdr:colOff>
      <xdr:row>97</xdr:row>
      <xdr:rowOff>94670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7861300" y="16703590"/>
          <a:ext cx="889000" cy="2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11432</xdr:rowOff>
    </xdr:from>
    <xdr:to>
      <xdr:col>46</xdr:col>
      <xdr:colOff>38100</xdr:colOff>
      <xdr:row>97</xdr:row>
      <xdr:rowOff>113032</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64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129559</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83111" y="1641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72940</xdr:rowOff>
    </xdr:from>
    <xdr:to>
      <xdr:col>41</xdr:col>
      <xdr:colOff>50800</xdr:colOff>
      <xdr:row>97</xdr:row>
      <xdr:rowOff>102369</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6972300" y="16703590"/>
          <a:ext cx="889000" cy="29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148893</xdr:rowOff>
    </xdr:from>
    <xdr:to>
      <xdr:col>41</xdr:col>
      <xdr:colOff>101600</xdr:colOff>
      <xdr:row>97</xdr:row>
      <xdr:rowOff>79043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60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95570</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94111" y="1638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7386</xdr:rowOff>
    </xdr:from>
    <xdr:to>
      <xdr:col>36</xdr:col>
      <xdr:colOff>165100</xdr:colOff>
      <xdr:row>97</xdr:row>
      <xdr:rowOff>108986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125513</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05111" y="164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125699</xdr:rowOff>
    </xdr:from>
    <xdr:to>
      <xdr:col>55</xdr:col>
      <xdr:colOff>50800</xdr:colOff>
      <xdr:row>95</xdr:row>
      <xdr:rowOff>55849</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241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148576</xdr:rowOff>
    </xdr:from>
    <xdr:ext cx="599010"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6093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157274</xdr:rowOff>
    </xdr:from>
    <xdr:to>
      <xdr:col>50</xdr:col>
      <xdr:colOff>165100</xdr:colOff>
      <xdr:row>97</xdr:row>
      <xdr:rowOff>87424</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61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103951</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72111" y="1639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43870</xdr:rowOff>
    </xdr:from>
    <xdr:to>
      <xdr:col>46</xdr:col>
      <xdr:colOff>38100</xdr:colOff>
      <xdr:row>97</xdr:row>
      <xdr:rowOff>145470</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667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136597</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76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22140</xdr:rowOff>
    </xdr:from>
    <xdr:to>
      <xdr:col>41</xdr:col>
      <xdr:colOff>101600</xdr:colOff>
      <xdr:row>97</xdr:row>
      <xdr:rowOff>123740</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65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114867</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74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51569</xdr:rowOff>
    </xdr:from>
    <xdr:to>
      <xdr:col>36</xdr:col>
      <xdr:colOff>165100</xdr:colOff>
      <xdr:row>97</xdr:row>
      <xdr:rowOff>153169</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668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144296</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77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20188</xdr:rowOff>
    </xdr:from>
    <xdr:to>
      <xdr:col>85</xdr:col>
      <xdr:colOff>126364</xdr:colOff>
      <xdr:row>38</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6317595" y="5506588"/>
          <a:ext cx="1269" cy="1148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7" name="災害復旧事業費最小値テキスト">
          <a:extLst>
            <a:ext uri="{FF2B5EF4-FFF2-40B4-BE49-F238E27FC236}">
              <a16:creationId xmlns:a16="http://schemas.microsoft.com/office/drawing/2014/main" id="{00000000-0008-0000-0600-0000FB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138315</xdr:rowOff>
    </xdr:from>
    <xdr:ext cx="534377" cy="259045"/>
    <xdr:sp macro="" textlink="">
      <xdr:nvSpPr>
        <xdr:cNvPr id="509" name="災害復旧事業費最大値テキスト">
          <a:extLst>
            <a:ext uri="{FF2B5EF4-FFF2-40B4-BE49-F238E27FC236}">
              <a16:creationId xmlns:a16="http://schemas.microsoft.com/office/drawing/2014/main" id="{00000000-0008-0000-0600-0000FD010000}"/>
            </a:ext>
          </a:extLst>
        </xdr:cNvPr>
        <xdr:cNvSpPr txBox="1"/>
      </xdr:nvSpPr>
      <xdr:spPr>
        <a:xfrm>
          <a:off x="16370300" y="528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20188</xdr:rowOff>
    </xdr:from>
    <xdr:to>
      <xdr:col>86</xdr:col>
      <xdr:colOff>25400</xdr:colOff>
      <xdr:row>32</xdr:row>
      <xdr:rowOff>20188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55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93752</xdr:rowOff>
    </xdr:from>
    <xdr:to>
      <xdr:col>85</xdr:col>
      <xdr:colOff>127000</xdr:colOff>
      <xdr:row>38</xdr:row>
      <xdr:rowOff>126236</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5481300" y="6608852"/>
          <a:ext cx="838200" cy="3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7101</xdr:rowOff>
    </xdr:from>
    <xdr:ext cx="469744" cy="259045"/>
    <xdr:sp macro="" textlink="">
      <xdr:nvSpPr>
        <xdr:cNvPr id="512" name="災害復旧事業費平均値テキスト">
          <a:extLst>
            <a:ext uri="{FF2B5EF4-FFF2-40B4-BE49-F238E27FC236}">
              <a16:creationId xmlns:a16="http://schemas.microsoft.com/office/drawing/2014/main" id="{00000000-0008-0000-0600-000000020000}"/>
            </a:ext>
          </a:extLst>
        </xdr:cNvPr>
        <xdr:cNvSpPr txBox="1"/>
      </xdr:nvSpPr>
      <xdr:spPr>
        <a:xfrm>
          <a:off x="16370300" y="63507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155674</xdr:rowOff>
    </xdr:from>
    <xdr:to>
      <xdr:col>85</xdr:col>
      <xdr:colOff>177800</xdr:colOff>
      <xdr:row>38</xdr:row>
      <xdr:rowOff>85824</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6268700" y="649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72949</xdr:rowOff>
    </xdr:from>
    <xdr:to>
      <xdr:col>81</xdr:col>
      <xdr:colOff>50800</xdr:colOff>
      <xdr:row>38</xdr:row>
      <xdr:rowOff>93752</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4592300" y="6588049"/>
          <a:ext cx="889000" cy="20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103850</xdr:rowOff>
    </xdr:from>
    <xdr:to>
      <xdr:col>81</xdr:col>
      <xdr:colOff>101600</xdr:colOff>
      <xdr:row>38</xdr:row>
      <xdr:rowOff>34000</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5430500" y="644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50527</xdr:rowOff>
    </xdr:from>
    <xdr:ext cx="469744"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5246428" y="622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143655</xdr:rowOff>
    </xdr:from>
    <xdr:to>
      <xdr:col>76</xdr:col>
      <xdr:colOff>114300</xdr:colOff>
      <xdr:row>38</xdr:row>
      <xdr:rowOff>72949</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3703300" y="6144405"/>
          <a:ext cx="889000" cy="443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102342</xdr:rowOff>
    </xdr:from>
    <xdr:to>
      <xdr:col>76</xdr:col>
      <xdr:colOff>165100</xdr:colOff>
      <xdr:row>38</xdr:row>
      <xdr:rowOff>32492</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4541500" y="644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49019</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4357428" y="622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143655</xdr:rowOff>
    </xdr:from>
    <xdr:to>
      <xdr:col>71</xdr:col>
      <xdr:colOff>177800</xdr:colOff>
      <xdr:row>38</xdr:row>
      <xdr:rowOff>26726</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2814300" y="6144405"/>
          <a:ext cx="889000" cy="397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140381</xdr:rowOff>
    </xdr:from>
    <xdr:to>
      <xdr:col>72</xdr:col>
      <xdr:colOff>38100</xdr:colOff>
      <xdr:row>38</xdr:row>
      <xdr:rowOff>70531</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3652500" y="648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61658</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3468428" y="6576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110937</xdr:rowOff>
    </xdr:from>
    <xdr:to>
      <xdr:col>67</xdr:col>
      <xdr:colOff>101600</xdr:colOff>
      <xdr:row>38</xdr:row>
      <xdr:rowOff>41087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2763500" y="645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57614</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579428" y="622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75436</xdr:rowOff>
    </xdr:from>
    <xdr:to>
      <xdr:col>85</xdr:col>
      <xdr:colOff>177800</xdr:colOff>
      <xdr:row>39</xdr:row>
      <xdr:rowOff>5586</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6268700" y="659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161813</xdr:rowOff>
    </xdr:from>
    <xdr:ext cx="378565" cy="259045"/>
    <xdr:sp macro="" textlink="">
      <xdr:nvSpPr>
        <xdr:cNvPr id="531" name="災害復旧事業費該当値テキスト">
          <a:extLst>
            <a:ext uri="{FF2B5EF4-FFF2-40B4-BE49-F238E27FC236}">
              <a16:creationId xmlns:a16="http://schemas.microsoft.com/office/drawing/2014/main" id="{00000000-0008-0000-0600-000013020000}"/>
            </a:ext>
          </a:extLst>
        </xdr:cNvPr>
        <xdr:cNvSpPr txBox="1"/>
      </xdr:nvSpPr>
      <xdr:spPr>
        <a:xfrm>
          <a:off x="16370300" y="6505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42952</xdr:rowOff>
    </xdr:from>
    <xdr:to>
      <xdr:col>81</xdr:col>
      <xdr:colOff>101600</xdr:colOff>
      <xdr:row>38</xdr:row>
      <xdr:rowOff>144552</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5430500" y="655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135679</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46428" y="6650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22149</xdr:rowOff>
    </xdr:from>
    <xdr:to>
      <xdr:col>76</xdr:col>
      <xdr:colOff>165100</xdr:colOff>
      <xdr:row>38</xdr:row>
      <xdr:rowOff>123749</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4541500" y="6537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114876</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357428" y="6629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92855</xdr:rowOff>
    </xdr:from>
    <xdr:to>
      <xdr:col>72</xdr:col>
      <xdr:colOff>38100</xdr:colOff>
      <xdr:row>36</xdr:row>
      <xdr:rowOff>23005</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3652500" y="609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39532</xdr:rowOff>
    </xdr:from>
    <xdr:ext cx="534377"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36111" y="586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147376</xdr:rowOff>
    </xdr:from>
    <xdr:to>
      <xdr:col>67</xdr:col>
      <xdr:colOff>101600</xdr:colOff>
      <xdr:row>38</xdr:row>
      <xdr:rowOff>77526</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2763500" y="6491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68653</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58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a:extLst>
            <a:ext uri="{FF2B5EF4-FFF2-40B4-BE49-F238E27FC236}">
              <a16:creationId xmlns:a16="http://schemas.microsoft.com/office/drawing/2014/main" id="{00000000-0008-0000-0600-00002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a:extLst>
            <a:ext uri="{FF2B5EF4-FFF2-40B4-BE49-F238E27FC236}">
              <a16:creationId xmlns:a16="http://schemas.microsoft.com/office/drawing/2014/main" id="{00000000-0008-0000-0600-00002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a:extLst>
            <a:ext uri="{FF2B5EF4-FFF2-40B4-BE49-F238E27FC236}">
              <a16:creationId xmlns:a16="http://schemas.microsoft.com/office/drawing/2014/main" id="{00000000-0008-0000-0600-00003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a:extLst>
            <a:ext uri="{FF2B5EF4-FFF2-40B4-BE49-F238E27FC236}">
              <a16:creationId xmlns:a16="http://schemas.microsoft.com/office/drawing/2014/main" id="{00000000-0008-0000-0600-00004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7" name="公債費グラフ枠">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102415</xdr:rowOff>
    </xdr:from>
    <xdr:to>
      <xdr:col>85</xdr:col>
      <xdr:colOff>126364</xdr:colOff>
      <xdr:row>77</xdr:row>
      <xdr:rowOff>137522</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flipV="1">
          <a:off x="16317595" y="12103915"/>
          <a:ext cx="1269" cy="1235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141349</xdr:rowOff>
    </xdr:from>
    <xdr:ext cx="534377" cy="259045"/>
    <xdr:sp macro="" textlink="">
      <xdr:nvSpPr>
        <xdr:cNvPr id="609" name="公債費最小値テキスト">
          <a:extLst>
            <a:ext uri="{FF2B5EF4-FFF2-40B4-BE49-F238E27FC236}">
              <a16:creationId xmlns:a16="http://schemas.microsoft.com/office/drawing/2014/main" id="{00000000-0008-0000-0600-000061020000}"/>
            </a:ext>
          </a:extLst>
        </xdr:cNvPr>
        <xdr:cNvSpPr txBox="1"/>
      </xdr:nvSpPr>
      <xdr:spPr>
        <a:xfrm>
          <a:off x="16370300" y="1334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137522</xdr:rowOff>
    </xdr:from>
    <xdr:to>
      <xdr:col>86</xdr:col>
      <xdr:colOff>25400</xdr:colOff>
      <xdr:row>77</xdr:row>
      <xdr:rowOff>137522</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6230600" y="13339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49092</xdr:rowOff>
    </xdr:from>
    <xdr:ext cx="599010" cy="259045"/>
    <xdr:sp macro="" textlink="">
      <xdr:nvSpPr>
        <xdr:cNvPr id="611" name="公債費最大値テキスト">
          <a:extLst>
            <a:ext uri="{FF2B5EF4-FFF2-40B4-BE49-F238E27FC236}">
              <a16:creationId xmlns:a16="http://schemas.microsoft.com/office/drawing/2014/main" id="{00000000-0008-0000-0600-000063020000}"/>
            </a:ext>
          </a:extLst>
        </xdr:cNvPr>
        <xdr:cNvSpPr txBox="1"/>
      </xdr:nvSpPr>
      <xdr:spPr>
        <a:xfrm>
          <a:off x="16370300" y="11879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102415</xdr:rowOff>
    </xdr:from>
    <xdr:to>
      <xdr:col>86</xdr:col>
      <xdr:colOff>25400</xdr:colOff>
      <xdr:row>70</xdr:row>
      <xdr:rowOff>102415</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2103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146272</xdr:rowOff>
    </xdr:from>
    <xdr:to>
      <xdr:col>85</xdr:col>
      <xdr:colOff>127000</xdr:colOff>
      <xdr:row>76</xdr:row>
      <xdr:rowOff>153524</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5481300" y="13176472"/>
          <a:ext cx="838200" cy="7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143146</xdr:rowOff>
    </xdr:from>
    <xdr:ext cx="534377" cy="259045"/>
    <xdr:sp macro="" textlink="">
      <xdr:nvSpPr>
        <xdr:cNvPr id="614" name="公債費平均値テキスト">
          <a:extLst>
            <a:ext uri="{FF2B5EF4-FFF2-40B4-BE49-F238E27FC236}">
              <a16:creationId xmlns:a16="http://schemas.microsoft.com/office/drawing/2014/main" id="{00000000-0008-0000-0600-000066020000}"/>
            </a:ext>
          </a:extLst>
        </xdr:cNvPr>
        <xdr:cNvSpPr txBox="1"/>
      </xdr:nvSpPr>
      <xdr:spPr>
        <a:xfrm>
          <a:off x="16370300" y="12830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120269</xdr:rowOff>
    </xdr:from>
    <xdr:to>
      <xdr:col>85</xdr:col>
      <xdr:colOff>177800</xdr:colOff>
      <xdr:row>76</xdr:row>
      <xdr:rowOff>50419</xdr:rowOff>
    </xdr:to>
    <xdr:sp macro="" textlink="">
      <xdr:nvSpPr>
        <xdr:cNvPr id="615" name="フローチャート: 判断 614">
          <a:extLst>
            <a:ext uri="{FF2B5EF4-FFF2-40B4-BE49-F238E27FC236}">
              <a16:creationId xmlns:a16="http://schemas.microsoft.com/office/drawing/2014/main" id="{00000000-0008-0000-0600-000067020000}"/>
            </a:ext>
          </a:extLst>
        </xdr:cNvPr>
        <xdr:cNvSpPr/>
      </xdr:nvSpPr>
      <xdr:spPr>
        <a:xfrm>
          <a:off x="16268700" y="1297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153524</xdr:rowOff>
    </xdr:from>
    <xdr:to>
      <xdr:col>81</xdr:col>
      <xdr:colOff>50800</xdr:colOff>
      <xdr:row>76</xdr:row>
      <xdr:rowOff>154428</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4592300" y="13183724"/>
          <a:ext cx="889000" cy="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128219</xdr:rowOff>
    </xdr:from>
    <xdr:to>
      <xdr:col>81</xdr:col>
      <xdr:colOff>101600</xdr:colOff>
      <xdr:row>76</xdr:row>
      <xdr:rowOff>58369</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5430500" y="129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74896</xdr:rowOff>
    </xdr:from>
    <xdr:ext cx="534377"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5214111" y="12762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154428</xdr:rowOff>
    </xdr:from>
    <xdr:to>
      <xdr:col>76</xdr:col>
      <xdr:colOff>114300</xdr:colOff>
      <xdr:row>76</xdr:row>
      <xdr:rowOff>162961</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3703300" y="13184628"/>
          <a:ext cx="889000" cy="8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147188</xdr:rowOff>
    </xdr:from>
    <xdr:to>
      <xdr:col>76</xdr:col>
      <xdr:colOff>165100</xdr:colOff>
      <xdr:row>76</xdr:row>
      <xdr:rowOff>77338</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4541500" y="1300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93864</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4325111" y="1278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158868</xdr:rowOff>
    </xdr:from>
    <xdr:to>
      <xdr:col>71</xdr:col>
      <xdr:colOff>177800</xdr:colOff>
      <xdr:row>76</xdr:row>
      <xdr:rowOff>162961</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814300" y="13189068"/>
          <a:ext cx="889000" cy="4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158057</xdr:rowOff>
    </xdr:from>
    <xdr:to>
      <xdr:col>72</xdr:col>
      <xdr:colOff>38100</xdr:colOff>
      <xdr:row>76</xdr:row>
      <xdr:rowOff>88207</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3652500" y="1301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104734</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3436111" y="1279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8576</xdr:rowOff>
    </xdr:from>
    <xdr:to>
      <xdr:col>67</xdr:col>
      <xdr:colOff>101600</xdr:colOff>
      <xdr:row>76</xdr:row>
      <xdr:rowOff>110176</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2763500" y="1303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126702</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2547111" y="1281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95472</xdr:rowOff>
    </xdr:from>
    <xdr:to>
      <xdr:col>85</xdr:col>
      <xdr:colOff>177800</xdr:colOff>
      <xdr:row>77</xdr:row>
      <xdr:rowOff>25622</xdr:rowOff>
    </xdr:to>
    <xdr:sp macro="" textlink="">
      <xdr:nvSpPr>
        <xdr:cNvPr id="632" name="楕円 631">
          <a:extLst>
            <a:ext uri="{FF2B5EF4-FFF2-40B4-BE49-F238E27FC236}">
              <a16:creationId xmlns:a16="http://schemas.microsoft.com/office/drawing/2014/main" id="{00000000-0008-0000-0600-000078020000}"/>
            </a:ext>
          </a:extLst>
        </xdr:cNvPr>
        <xdr:cNvSpPr/>
      </xdr:nvSpPr>
      <xdr:spPr>
        <a:xfrm>
          <a:off x="16268700" y="1312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73899</xdr:rowOff>
    </xdr:from>
    <xdr:ext cx="534377" cy="259045"/>
    <xdr:sp macro="" textlink="">
      <xdr:nvSpPr>
        <xdr:cNvPr id="633" name="公債費該当値テキスト">
          <a:extLst>
            <a:ext uri="{FF2B5EF4-FFF2-40B4-BE49-F238E27FC236}">
              <a16:creationId xmlns:a16="http://schemas.microsoft.com/office/drawing/2014/main" id="{00000000-0008-0000-0600-000079020000}"/>
            </a:ext>
          </a:extLst>
        </xdr:cNvPr>
        <xdr:cNvSpPr txBox="1"/>
      </xdr:nvSpPr>
      <xdr:spPr>
        <a:xfrm>
          <a:off x="16370300" y="13104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102724</xdr:rowOff>
    </xdr:from>
    <xdr:to>
      <xdr:col>81</xdr:col>
      <xdr:colOff>101600</xdr:colOff>
      <xdr:row>77</xdr:row>
      <xdr:rowOff>32874</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5430500" y="1313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24001</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3225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103628</xdr:rowOff>
    </xdr:from>
    <xdr:to>
      <xdr:col>76</xdr:col>
      <xdr:colOff>165100</xdr:colOff>
      <xdr:row>77</xdr:row>
      <xdr:rowOff>33778</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4541500" y="1313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24905</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322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112161</xdr:rowOff>
    </xdr:from>
    <xdr:to>
      <xdr:col>72</xdr:col>
      <xdr:colOff>38100</xdr:colOff>
      <xdr:row>77</xdr:row>
      <xdr:rowOff>42311</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3652500" y="1314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33438</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323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108068</xdr:rowOff>
    </xdr:from>
    <xdr:to>
      <xdr:col>67</xdr:col>
      <xdr:colOff>101600</xdr:colOff>
      <xdr:row>77</xdr:row>
      <xdr:rowOff>38218</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2763500" y="13138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29345</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3230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143011</xdr:rowOff>
    </xdr:from>
    <xdr:to>
      <xdr:col>85</xdr:col>
      <xdr:colOff>126364</xdr:colOff>
      <xdr:row>99</xdr:row>
      <xdr:rowOff>39551</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flipV="1">
          <a:off x="16317595" y="15744961"/>
          <a:ext cx="1269" cy="1268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43378</xdr:rowOff>
    </xdr:from>
    <xdr:ext cx="469744" cy="259045"/>
    <xdr:sp macro="" textlink="">
      <xdr:nvSpPr>
        <xdr:cNvPr id="666" name="積立金最小値テキスト">
          <a:extLst>
            <a:ext uri="{FF2B5EF4-FFF2-40B4-BE49-F238E27FC236}">
              <a16:creationId xmlns:a16="http://schemas.microsoft.com/office/drawing/2014/main" id="{00000000-0008-0000-0600-00009A020000}"/>
            </a:ext>
          </a:extLst>
        </xdr:cNvPr>
        <xdr:cNvSpPr txBox="1"/>
      </xdr:nvSpPr>
      <xdr:spPr>
        <a:xfrm>
          <a:off x="16370300" y="1701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39551</xdr:rowOff>
    </xdr:from>
    <xdr:to>
      <xdr:col>86</xdr:col>
      <xdr:colOff>25400</xdr:colOff>
      <xdr:row>99</xdr:row>
      <xdr:rowOff>39551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6230600" y="1701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89688</xdr:rowOff>
    </xdr:from>
    <xdr:ext cx="599010" cy="259045"/>
    <xdr:sp macro="" textlink="">
      <xdr:nvSpPr>
        <xdr:cNvPr id="668" name="積立金最大値テキスト">
          <a:extLst>
            <a:ext uri="{FF2B5EF4-FFF2-40B4-BE49-F238E27FC236}">
              <a16:creationId xmlns:a16="http://schemas.microsoft.com/office/drawing/2014/main" id="{00000000-0008-0000-0600-00009C020000}"/>
            </a:ext>
          </a:extLst>
        </xdr:cNvPr>
        <xdr:cNvSpPr txBox="1"/>
      </xdr:nvSpPr>
      <xdr:spPr>
        <a:xfrm>
          <a:off x="16370300" y="15520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143011</xdr:rowOff>
    </xdr:from>
    <xdr:to>
      <xdr:col>86</xdr:col>
      <xdr:colOff>25400</xdr:colOff>
      <xdr:row>91</xdr:row>
      <xdr:rowOff>143011</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6230600" y="1574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105913</xdr:rowOff>
    </xdr:from>
    <xdr:to>
      <xdr:col>85</xdr:col>
      <xdr:colOff>127000</xdr:colOff>
      <xdr:row>98</xdr:row>
      <xdr:rowOff>108004</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5481300" y="16908013"/>
          <a:ext cx="838200" cy="2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31515</xdr:rowOff>
    </xdr:from>
    <xdr:ext cx="534377" cy="259045"/>
    <xdr:sp macro="" textlink="">
      <xdr:nvSpPr>
        <xdr:cNvPr id="671" name="積立金平均値テキスト">
          <a:extLst>
            <a:ext uri="{FF2B5EF4-FFF2-40B4-BE49-F238E27FC236}">
              <a16:creationId xmlns:a16="http://schemas.microsoft.com/office/drawing/2014/main" id="{00000000-0008-0000-0600-00009F020000}"/>
            </a:ext>
          </a:extLst>
        </xdr:cNvPr>
        <xdr:cNvSpPr txBox="1"/>
      </xdr:nvSpPr>
      <xdr:spPr>
        <a:xfrm>
          <a:off x="16370300" y="16662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8638</xdr:rowOff>
    </xdr:from>
    <xdr:to>
      <xdr:col>85</xdr:col>
      <xdr:colOff>177800</xdr:colOff>
      <xdr:row>98</xdr:row>
      <xdr:rowOff>110238</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6268700" y="1681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165616</xdr:rowOff>
    </xdr:from>
    <xdr:to>
      <xdr:col>81</xdr:col>
      <xdr:colOff>50800</xdr:colOff>
      <xdr:row>98</xdr:row>
      <xdr:rowOff>108004</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4592300" y="16796266"/>
          <a:ext cx="889000" cy="11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4607</xdr:rowOff>
    </xdr:from>
    <xdr:to>
      <xdr:col>81</xdr:col>
      <xdr:colOff>101600</xdr:colOff>
      <xdr:row>98</xdr:row>
      <xdr:rowOff>106207</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5430500" y="16806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122734</xdr:rowOff>
    </xdr:from>
    <xdr:ext cx="534377"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5214111" y="1658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69337</xdr:rowOff>
    </xdr:from>
    <xdr:to>
      <xdr:col>76</xdr:col>
      <xdr:colOff>114300</xdr:colOff>
      <xdr:row>97</xdr:row>
      <xdr:rowOff>165616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3703300" y="16699987"/>
          <a:ext cx="889000" cy="96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160860</xdr:rowOff>
    </xdr:from>
    <xdr:to>
      <xdr:col>76</xdr:col>
      <xdr:colOff>165100</xdr:colOff>
      <xdr:row>98</xdr:row>
      <xdr:rowOff>91010</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4541500" y="167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82137</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4325111" y="1688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69337</xdr:rowOff>
    </xdr:from>
    <xdr:to>
      <xdr:col>71</xdr:col>
      <xdr:colOff>177800</xdr:colOff>
      <xdr:row>98</xdr:row>
      <xdr:rowOff>7246</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2814300" y="16699987"/>
          <a:ext cx="889000" cy="109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60947</xdr:rowOff>
    </xdr:from>
    <xdr:to>
      <xdr:col>72</xdr:col>
      <xdr:colOff>38100</xdr:colOff>
      <xdr:row>98</xdr:row>
      <xdr:rowOff>162547</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3652500" y="16863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153674</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3436111" y="1695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67233</xdr:rowOff>
    </xdr:from>
    <xdr:to>
      <xdr:col>67</xdr:col>
      <xdr:colOff>101600</xdr:colOff>
      <xdr:row>98</xdr:row>
      <xdr:rowOff>168833</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2763500" y="16869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159960</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2547111" y="1696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55113</xdr:rowOff>
    </xdr:from>
    <xdr:to>
      <xdr:col>85</xdr:col>
      <xdr:colOff>177800</xdr:colOff>
      <xdr:row>98</xdr:row>
      <xdr:rowOff>156713</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6268700" y="1685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158516</xdr:rowOff>
    </xdr:from>
    <xdr:ext cx="534377" cy="259045"/>
    <xdr:sp macro="" textlink="">
      <xdr:nvSpPr>
        <xdr:cNvPr id="690" name="積立金該当値テキスト">
          <a:extLst>
            <a:ext uri="{FF2B5EF4-FFF2-40B4-BE49-F238E27FC236}">
              <a16:creationId xmlns:a16="http://schemas.microsoft.com/office/drawing/2014/main" id="{00000000-0008-0000-0600-0000B2020000}"/>
            </a:ext>
          </a:extLst>
        </xdr:cNvPr>
        <xdr:cNvSpPr txBox="1"/>
      </xdr:nvSpPr>
      <xdr:spPr>
        <a:xfrm>
          <a:off x="16370300" y="16789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57204</xdr:rowOff>
    </xdr:from>
    <xdr:to>
      <xdr:col>81</xdr:col>
      <xdr:colOff>101600</xdr:colOff>
      <xdr:row>98</xdr:row>
      <xdr:rowOff>158804</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5430500" y="1685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149931</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95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114816</xdr:rowOff>
    </xdr:from>
    <xdr:to>
      <xdr:col>76</xdr:col>
      <xdr:colOff>165100</xdr:colOff>
      <xdr:row>98</xdr:row>
      <xdr:rowOff>44966</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4541500" y="1674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61493</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520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18537</xdr:rowOff>
    </xdr:from>
    <xdr:to>
      <xdr:col>72</xdr:col>
      <xdr:colOff>38100</xdr:colOff>
      <xdr:row>97</xdr:row>
      <xdr:rowOff>120137</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3652500" y="1664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136664</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424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127896</xdr:rowOff>
    </xdr:from>
    <xdr:to>
      <xdr:col>67</xdr:col>
      <xdr:colOff>101600</xdr:colOff>
      <xdr:row>98</xdr:row>
      <xdr:rowOff>58046</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2763500" y="1675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74573</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53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9" name="投資及び出資金グラフ枠">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86116</xdr:rowOff>
    </xdr:from>
    <xdr:to>
      <xdr:col>116</xdr:col>
      <xdr:colOff>62864</xdr:colOff>
      <xdr:row>38</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flipV="1">
          <a:off x="22159595" y="5229616"/>
          <a:ext cx="1269" cy="1425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1" name="投資及び出資金最小値テキスト">
          <a:extLst>
            <a:ext uri="{FF2B5EF4-FFF2-40B4-BE49-F238E27FC236}">
              <a16:creationId xmlns:a16="http://schemas.microsoft.com/office/drawing/2014/main" id="{00000000-0008-0000-0600-0000D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32793</xdr:rowOff>
    </xdr:from>
    <xdr:ext cx="534377" cy="259045"/>
    <xdr:sp macro="" textlink="">
      <xdr:nvSpPr>
        <xdr:cNvPr id="723" name="投資及び出資金最大値テキスト">
          <a:extLst>
            <a:ext uri="{FF2B5EF4-FFF2-40B4-BE49-F238E27FC236}">
              <a16:creationId xmlns:a16="http://schemas.microsoft.com/office/drawing/2014/main" id="{00000000-0008-0000-0600-0000D3020000}"/>
            </a:ext>
          </a:extLst>
        </xdr:cNvPr>
        <xdr:cNvSpPr txBox="1"/>
      </xdr:nvSpPr>
      <xdr:spPr>
        <a:xfrm>
          <a:off x="22212300" y="500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86116</xdr:rowOff>
    </xdr:from>
    <xdr:to>
      <xdr:col>116</xdr:col>
      <xdr:colOff>152400</xdr:colOff>
      <xdr:row>30</xdr:row>
      <xdr:rowOff>86116</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22072600" y="522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111777</xdr:rowOff>
    </xdr:from>
    <xdr:ext cx="469744" cy="259045"/>
    <xdr:sp macro="" textlink="">
      <xdr:nvSpPr>
        <xdr:cNvPr id="726" name="投資及び出資金平均値テキスト">
          <a:extLst>
            <a:ext uri="{FF2B5EF4-FFF2-40B4-BE49-F238E27FC236}">
              <a16:creationId xmlns:a16="http://schemas.microsoft.com/office/drawing/2014/main" id="{00000000-0008-0000-0600-0000D6020000}"/>
            </a:ext>
          </a:extLst>
        </xdr:cNvPr>
        <xdr:cNvSpPr txBox="1"/>
      </xdr:nvSpPr>
      <xdr:spPr>
        <a:xfrm>
          <a:off x="22212300" y="6283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88900</xdr:rowOff>
    </xdr:from>
    <xdr:to>
      <xdr:col>116</xdr:col>
      <xdr:colOff>114300</xdr:colOff>
      <xdr:row>38</xdr:row>
      <xdr:rowOff>19050</xdr:rowOff>
    </xdr:to>
    <xdr:sp macro="" textlink="">
      <xdr:nvSpPr>
        <xdr:cNvPr id="727" name="フローチャート: 判断 726">
          <a:extLst>
            <a:ext uri="{FF2B5EF4-FFF2-40B4-BE49-F238E27FC236}">
              <a16:creationId xmlns:a16="http://schemas.microsoft.com/office/drawing/2014/main" id="{00000000-0008-0000-0600-0000D7020000}"/>
            </a:ext>
          </a:extLst>
        </xdr:cNvPr>
        <xdr:cNvSpPr/>
      </xdr:nvSpPr>
      <xdr:spPr>
        <a:xfrm>
          <a:off x="22110700" y="643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105725</xdr:rowOff>
    </xdr:from>
    <xdr:to>
      <xdr:col>112</xdr:col>
      <xdr:colOff>38100</xdr:colOff>
      <xdr:row>38</xdr:row>
      <xdr:rowOff>35875</xdr:rowOff>
    </xdr:to>
    <xdr:sp macro="" textlink="">
      <xdr:nvSpPr>
        <xdr:cNvPr id="729" name="フローチャート: 判断 728">
          <a:extLst>
            <a:ext uri="{FF2B5EF4-FFF2-40B4-BE49-F238E27FC236}">
              <a16:creationId xmlns:a16="http://schemas.microsoft.com/office/drawing/2014/main" id="{00000000-0008-0000-0600-0000D9020000}"/>
            </a:ext>
          </a:extLst>
        </xdr:cNvPr>
        <xdr:cNvSpPr/>
      </xdr:nvSpPr>
      <xdr:spPr>
        <a:xfrm>
          <a:off x="21272500" y="644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52402</xdr:rowOff>
    </xdr:from>
    <xdr:ext cx="469744"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21088428" y="622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82408</xdr:rowOff>
    </xdr:from>
    <xdr:to>
      <xdr:col>107</xdr:col>
      <xdr:colOff>101600</xdr:colOff>
      <xdr:row>38</xdr:row>
      <xdr:rowOff>12557</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0383500" y="64260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29085</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0199428" y="6201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63754</xdr:rowOff>
    </xdr:from>
    <xdr:to>
      <xdr:col>102</xdr:col>
      <xdr:colOff>165100</xdr:colOff>
      <xdr:row>37</xdr:row>
      <xdr:rowOff>165354</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19494500" y="640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10431</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9310428" y="6182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51135</xdr:rowOff>
    </xdr:from>
    <xdr:to>
      <xdr:col>98</xdr:col>
      <xdr:colOff>38100</xdr:colOff>
      <xdr:row>37</xdr:row>
      <xdr:rowOff>152735</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18605500" y="639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169262</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8421428" y="6170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4" name="楕円 743">
          <a:extLst>
            <a:ext uri="{FF2B5EF4-FFF2-40B4-BE49-F238E27FC236}">
              <a16:creationId xmlns:a16="http://schemas.microsoft.com/office/drawing/2014/main" id="{00000000-0008-0000-0600-0000E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5" name="投資及び出資金該当値テキスト">
          <a:extLst>
            <a:ext uri="{FF2B5EF4-FFF2-40B4-BE49-F238E27FC236}">
              <a16:creationId xmlns:a16="http://schemas.microsoft.com/office/drawing/2014/main" id="{00000000-0008-0000-0600-0000E9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6" name="楕円 745">
          <a:extLst>
            <a:ext uri="{FF2B5EF4-FFF2-40B4-BE49-F238E27FC236}">
              <a16:creationId xmlns:a16="http://schemas.microsoft.com/office/drawing/2014/main" id="{00000000-0008-0000-0600-0000E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貸付金グラフ枠">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146215</xdr:rowOff>
    </xdr:from>
    <xdr:to>
      <xdr:col>116</xdr:col>
      <xdr:colOff>62864</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flipV="1">
          <a:off x="22159595" y="8547265"/>
          <a:ext cx="1269" cy="1612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8" name="貸付金最小値テキスト">
          <a:extLst>
            <a:ext uri="{FF2B5EF4-FFF2-40B4-BE49-F238E27FC236}">
              <a16:creationId xmlns:a16="http://schemas.microsoft.com/office/drawing/2014/main" id="{00000000-0008-0000-0600-00000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92892</xdr:rowOff>
    </xdr:from>
    <xdr:ext cx="534377" cy="259045"/>
    <xdr:sp macro="" textlink="">
      <xdr:nvSpPr>
        <xdr:cNvPr id="780" name="貸付金最大値テキスト">
          <a:extLst>
            <a:ext uri="{FF2B5EF4-FFF2-40B4-BE49-F238E27FC236}">
              <a16:creationId xmlns:a16="http://schemas.microsoft.com/office/drawing/2014/main" id="{00000000-0008-0000-0600-00000C030000}"/>
            </a:ext>
          </a:extLst>
        </xdr:cNvPr>
        <xdr:cNvSpPr txBox="1"/>
      </xdr:nvSpPr>
      <xdr:spPr>
        <a:xfrm>
          <a:off x="22212300" y="832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146215</xdr:rowOff>
    </xdr:from>
    <xdr:to>
      <xdr:col>116</xdr:col>
      <xdr:colOff>152400</xdr:colOff>
      <xdr:row>49</xdr:row>
      <xdr:rowOff>146215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2072600" y="854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78474</xdr:rowOff>
    </xdr:from>
    <xdr:to>
      <xdr:col>116</xdr:col>
      <xdr:colOff>63500</xdr:colOff>
      <xdr:row>58</xdr:row>
      <xdr:rowOff>79654</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1323300" y="10022574"/>
          <a:ext cx="838200" cy="1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49496</xdr:rowOff>
    </xdr:from>
    <xdr:ext cx="469744" cy="259045"/>
    <xdr:sp macro="" textlink="">
      <xdr:nvSpPr>
        <xdr:cNvPr id="783" name="貸付金平均値テキスト">
          <a:extLst>
            <a:ext uri="{FF2B5EF4-FFF2-40B4-BE49-F238E27FC236}">
              <a16:creationId xmlns:a16="http://schemas.microsoft.com/office/drawing/2014/main" id="{00000000-0008-0000-0600-00000F030000}"/>
            </a:ext>
          </a:extLst>
        </xdr:cNvPr>
        <xdr:cNvSpPr txBox="1"/>
      </xdr:nvSpPr>
      <xdr:spPr>
        <a:xfrm>
          <a:off x="22212300" y="99935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71069</xdr:rowOff>
    </xdr:from>
    <xdr:to>
      <xdr:col>116</xdr:col>
      <xdr:colOff>114300</xdr:colOff>
      <xdr:row>59</xdr:row>
      <xdr:rowOff>1219</xdr:rowOff>
    </xdr:to>
    <xdr:sp macro="" textlink="">
      <xdr:nvSpPr>
        <xdr:cNvPr id="784" name="フローチャート: 判断 783">
          <a:extLst>
            <a:ext uri="{FF2B5EF4-FFF2-40B4-BE49-F238E27FC236}">
              <a16:creationId xmlns:a16="http://schemas.microsoft.com/office/drawing/2014/main" id="{00000000-0008-0000-0600-000010030000}"/>
            </a:ext>
          </a:extLst>
        </xdr:cNvPr>
        <xdr:cNvSpPr/>
      </xdr:nvSpPr>
      <xdr:spPr>
        <a:xfrm>
          <a:off x="22110700" y="1001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79007</xdr:rowOff>
    </xdr:from>
    <xdr:to>
      <xdr:col>111</xdr:col>
      <xdr:colOff>177800</xdr:colOff>
      <xdr:row>58</xdr:row>
      <xdr:rowOff>79654</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0434300" y="10023107"/>
          <a:ext cx="889000" cy="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55638</xdr:rowOff>
    </xdr:from>
    <xdr:to>
      <xdr:col>112</xdr:col>
      <xdr:colOff>38100</xdr:colOff>
      <xdr:row>58</xdr:row>
      <xdr:rowOff>157238</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21272500" y="999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148365</xdr:rowOff>
    </xdr:from>
    <xdr:ext cx="469744"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1088428" y="10092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79007</xdr:rowOff>
    </xdr:from>
    <xdr:to>
      <xdr:col>107</xdr:col>
      <xdr:colOff>50800</xdr:colOff>
      <xdr:row>58</xdr:row>
      <xdr:rowOff>79311</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19545300" y="10023107"/>
          <a:ext cx="889000" cy="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55829</xdr:rowOff>
    </xdr:from>
    <xdr:to>
      <xdr:col>107</xdr:col>
      <xdr:colOff>101600</xdr:colOff>
      <xdr:row>58</xdr:row>
      <xdr:rowOff>157429</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0383500" y="999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148556</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0199428" y="10092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78321</xdr:rowOff>
    </xdr:from>
    <xdr:to>
      <xdr:col>102</xdr:col>
      <xdr:colOff>114300</xdr:colOff>
      <xdr:row>58</xdr:row>
      <xdr:rowOff>79311</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656300" y="10022421"/>
          <a:ext cx="889000" cy="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58420</xdr:rowOff>
    </xdr:from>
    <xdr:to>
      <xdr:col>102</xdr:col>
      <xdr:colOff>165100</xdr:colOff>
      <xdr:row>58</xdr:row>
      <xdr:rowOff>160020</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19494500" y="100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151147</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9310428" y="1009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75336</xdr:rowOff>
    </xdr:from>
    <xdr:to>
      <xdr:col>98</xdr:col>
      <xdr:colOff>38100</xdr:colOff>
      <xdr:row>59</xdr:row>
      <xdr:rowOff>5486</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18605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168063</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8421428" y="1011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27674</xdr:rowOff>
    </xdr:from>
    <xdr:to>
      <xdr:col>116</xdr:col>
      <xdr:colOff>114300</xdr:colOff>
      <xdr:row>58</xdr:row>
      <xdr:rowOff>129274</xdr:rowOff>
    </xdr:to>
    <xdr:sp macro="" textlink="">
      <xdr:nvSpPr>
        <xdr:cNvPr id="801" name="楕円 800">
          <a:extLst>
            <a:ext uri="{FF2B5EF4-FFF2-40B4-BE49-F238E27FC236}">
              <a16:creationId xmlns:a16="http://schemas.microsoft.com/office/drawing/2014/main" id="{00000000-0008-0000-0600-000021030000}"/>
            </a:ext>
          </a:extLst>
        </xdr:cNvPr>
        <xdr:cNvSpPr/>
      </xdr:nvSpPr>
      <xdr:spPr>
        <a:xfrm>
          <a:off x="22110700" y="9971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50551</xdr:rowOff>
    </xdr:from>
    <xdr:ext cx="469744" cy="259045"/>
    <xdr:sp macro="" textlink="">
      <xdr:nvSpPr>
        <xdr:cNvPr id="802" name="貸付金該当値テキスト">
          <a:extLst>
            <a:ext uri="{FF2B5EF4-FFF2-40B4-BE49-F238E27FC236}">
              <a16:creationId xmlns:a16="http://schemas.microsoft.com/office/drawing/2014/main" id="{00000000-0008-0000-0600-000022030000}"/>
            </a:ext>
          </a:extLst>
        </xdr:cNvPr>
        <xdr:cNvSpPr txBox="1"/>
      </xdr:nvSpPr>
      <xdr:spPr>
        <a:xfrm>
          <a:off x="22212300" y="9823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28854</xdr:rowOff>
    </xdr:from>
    <xdr:to>
      <xdr:col>112</xdr:col>
      <xdr:colOff>38100</xdr:colOff>
      <xdr:row>58</xdr:row>
      <xdr:rowOff>130454</xdr:rowOff>
    </xdr:to>
    <xdr:sp macro="" textlink="">
      <xdr:nvSpPr>
        <xdr:cNvPr id="803" name="楕円 802">
          <a:extLst>
            <a:ext uri="{FF2B5EF4-FFF2-40B4-BE49-F238E27FC236}">
              <a16:creationId xmlns:a16="http://schemas.microsoft.com/office/drawing/2014/main" id="{00000000-0008-0000-0600-000023030000}"/>
            </a:ext>
          </a:extLst>
        </xdr:cNvPr>
        <xdr:cNvSpPr/>
      </xdr:nvSpPr>
      <xdr:spPr>
        <a:xfrm>
          <a:off x="21272500" y="997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146981</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9748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28207</xdr:rowOff>
    </xdr:from>
    <xdr:to>
      <xdr:col>107</xdr:col>
      <xdr:colOff>101600</xdr:colOff>
      <xdr:row>58</xdr:row>
      <xdr:rowOff>129807</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0383500" y="9972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146334</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747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28511</xdr:rowOff>
    </xdr:from>
    <xdr:to>
      <xdr:col>102</xdr:col>
      <xdr:colOff>165100</xdr:colOff>
      <xdr:row>58</xdr:row>
      <xdr:rowOff>130111</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19494500" y="997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146638</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10428" y="9747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27521</xdr:rowOff>
    </xdr:from>
    <xdr:to>
      <xdr:col>98</xdr:col>
      <xdr:colOff>38100</xdr:colOff>
      <xdr:row>58</xdr:row>
      <xdr:rowOff>129121</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18605500" y="9971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145648</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21428" y="9746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5" name="繰出金グラフ枠">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79317</xdr:rowOff>
    </xdr:from>
    <xdr:to>
      <xdr:col>116</xdr:col>
      <xdr:colOff>62864</xdr:colOff>
      <xdr:row>79</xdr:row>
      <xdr:rowOff>66429</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flipV="1">
          <a:off x="22159595" y="12080817"/>
          <a:ext cx="1269" cy="1530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70256</xdr:rowOff>
    </xdr:from>
    <xdr:ext cx="469744" cy="259045"/>
    <xdr:sp macro="" textlink="">
      <xdr:nvSpPr>
        <xdr:cNvPr id="837" name="繰出金最小値テキスト">
          <a:extLst>
            <a:ext uri="{FF2B5EF4-FFF2-40B4-BE49-F238E27FC236}">
              <a16:creationId xmlns:a16="http://schemas.microsoft.com/office/drawing/2014/main" id="{00000000-0008-0000-0600-000045030000}"/>
            </a:ext>
          </a:extLst>
        </xdr:cNvPr>
        <xdr:cNvSpPr txBox="1"/>
      </xdr:nvSpPr>
      <xdr:spPr>
        <a:xfrm>
          <a:off x="22212300" y="1361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66429</xdr:rowOff>
    </xdr:from>
    <xdr:to>
      <xdr:col>116</xdr:col>
      <xdr:colOff>152400</xdr:colOff>
      <xdr:row>79</xdr:row>
      <xdr:rowOff>66429</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22072600" y="1361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25994</xdr:rowOff>
    </xdr:from>
    <xdr:ext cx="599010" cy="259045"/>
    <xdr:sp macro="" textlink="">
      <xdr:nvSpPr>
        <xdr:cNvPr id="839" name="繰出金最大値テキスト">
          <a:extLst>
            <a:ext uri="{FF2B5EF4-FFF2-40B4-BE49-F238E27FC236}">
              <a16:creationId xmlns:a16="http://schemas.microsoft.com/office/drawing/2014/main" id="{00000000-0008-0000-0600-000047030000}"/>
            </a:ext>
          </a:extLst>
        </xdr:cNvPr>
        <xdr:cNvSpPr txBox="1"/>
      </xdr:nvSpPr>
      <xdr:spPr>
        <a:xfrm>
          <a:off x="22212300" y="11856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79317</xdr:rowOff>
    </xdr:from>
    <xdr:to>
      <xdr:col>116</xdr:col>
      <xdr:colOff>152400</xdr:colOff>
      <xdr:row>70</xdr:row>
      <xdr:rowOff>79317</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2080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41946</xdr:rowOff>
    </xdr:from>
    <xdr:to>
      <xdr:col>116</xdr:col>
      <xdr:colOff>63500</xdr:colOff>
      <xdr:row>77</xdr:row>
      <xdr:rowOff>79784</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1323300" y="13243596"/>
          <a:ext cx="838200" cy="3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115054</xdr:rowOff>
    </xdr:from>
    <xdr:ext cx="534377" cy="259045"/>
    <xdr:sp macro="" textlink="">
      <xdr:nvSpPr>
        <xdr:cNvPr id="842" name="繰出金平均値テキスト">
          <a:extLst>
            <a:ext uri="{FF2B5EF4-FFF2-40B4-BE49-F238E27FC236}">
              <a16:creationId xmlns:a16="http://schemas.microsoft.com/office/drawing/2014/main" id="{00000000-0008-0000-0600-00004A030000}"/>
            </a:ext>
          </a:extLst>
        </xdr:cNvPr>
        <xdr:cNvSpPr txBox="1"/>
      </xdr:nvSpPr>
      <xdr:spPr>
        <a:xfrm>
          <a:off x="22212300" y="12802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92177</xdr:rowOff>
    </xdr:from>
    <xdr:to>
      <xdr:col>116</xdr:col>
      <xdr:colOff>114300</xdr:colOff>
      <xdr:row>76</xdr:row>
      <xdr:rowOff>22327</xdr:rowOff>
    </xdr:to>
    <xdr:sp macro="" textlink="">
      <xdr:nvSpPr>
        <xdr:cNvPr id="843" name="フローチャート: 判断 842">
          <a:extLst>
            <a:ext uri="{FF2B5EF4-FFF2-40B4-BE49-F238E27FC236}">
              <a16:creationId xmlns:a16="http://schemas.microsoft.com/office/drawing/2014/main" id="{00000000-0008-0000-0600-00004B030000}"/>
            </a:ext>
          </a:extLst>
        </xdr:cNvPr>
        <xdr:cNvSpPr/>
      </xdr:nvSpPr>
      <xdr:spPr>
        <a:xfrm>
          <a:off x="22110700" y="1295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74408</xdr:rowOff>
    </xdr:from>
    <xdr:to>
      <xdr:col>111</xdr:col>
      <xdr:colOff>177800</xdr:colOff>
      <xdr:row>77</xdr:row>
      <xdr:rowOff>79784</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0434300" y="13276058"/>
          <a:ext cx="889000" cy="5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69360</xdr:rowOff>
    </xdr:from>
    <xdr:to>
      <xdr:col>112</xdr:col>
      <xdr:colOff>38100</xdr:colOff>
      <xdr:row>75</xdr:row>
      <xdr:rowOff>170960</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1272500" y="1292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16037</xdr:rowOff>
    </xdr:from>
    <xdr:ext cx="534377"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1056111" y="1270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65655</xdr:rowOff>
    </xdr:from>
    <xdr:to>
      <xdr:col>107</xdr:col>
      <xdr:colOff>50800</xdr:colOff>
      <xdr:row>77</xdr:row>
      <xdr:rowOff>74408</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9545300" y="13267305"/>
          <a:ext cx="889000" cy="8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76381</xdr:rowOff>
    </xdr:from>
    <xdr:to>
      <xdr:col>107</xdr:col>
      <xdr:colOff>101600</xdr:colOff>
      <xdr:row>76</xdr:row>
      <xdr:rowOff>6531</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0383500" y="1293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23058</xdr:rowOff>
    </xdr:from>
    <xdr:ext cx="534377"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0167111" y="1271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1136</xdr:rowOff>
    </xdr:from>
    <xdr:to>
      <xdr:col>102</xdr:col>
      <xdr:colOff>114300</xdr:colOff>
      <xdr:row>77</xdr:row>
      <xdr:rowOff>65655</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656300" y="13031336"/>
          <a:ext cx="889000" cy="23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73910</xdr:rowOff>
    </xdr:from>
    <xdr:to>
      <xdr:col>102</xdr:col>
      <xdr:colOff>165100</xdr:colOff>
      <xdr:row>76</xdr:row>
      <xdr:rowOff>4060</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194945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20587</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9278111" y="1270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103639</xdr:rowOff>
    </xdr:from>
    <xdr:to>
      <xdr:col>98</xdr:col>
      <xdr:colOff>38100</xdr:colOff>
      <xdr:row>76</xdr:row>
      <xdr:rowOff>33790</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86055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50316</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8389111" y="1273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162596</xdr:rowOff>
    </xdr:from>
    <xdr:to>
      <xdr:col>116</xdr:col>
      <xdr:colOff>114300</xdr:colOff>
      <xdr:row>77</xdr:row>
      <xdr:rowOff>92746</xdr:rowOff>
    </xdr:to>
    <xdr:sp macro="" textlink="">
      <xdr:nvSpPr>
        <xdr:cNvPr id="860" name="楕円 859">
          <a:extLst>
            <a:ext uri="{FF2B5EF4-FFF2-40B4-BE49-F238E27FC236}">
              <a16:creationId xmlns:a16="http://schemas.microsoft.com/office/drawing/2014/main" id="{00000000-0008-0000-0600-00005C030000}"/>
            </a:ext>
          </a:extLst>
        </xdr:cNvPr>
        <xdr:cNvSpPr/>
      </xdr:nvSpPr>
      <xdr:spPr>
        <a:xfrm>
          <a:off x="22110700" y="1319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141023</xdr:rowOff>
    </xdr:from>
    <xdr:ext cx="534377" cy="259045"/>
    <xdr:sp macro="" textlink="">
      <xdr:nvSpPr>
        <xdr:cNvPr id="861" name="繰出金該当値テキスト">
          <a:extLst>
            <a:ext uri="{FF2B5EF4-FFF2-40B4-BE49-F238E27FC236}">
              <a16:creationId xmlns:a16="http://schemas.microsoft.com/office/drawing/2014/main" id="{00000000-0008-0000-0600-00005D030000}"/>
            </a:ext>
          </a:extLst>
        </xdr:cNvPr>
        <xdr:cNvSpPr txBox="1"/>
      </xdr:nvSpPr>
      <xdr:spPr>
        <a:xfrm>
          <a:off x="22212300" y="1317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28984</xdr:rowOff>
    </xdr:from>
    <xdr:to>
      <xdr:col>112</xdr:col>
      <xdr:colOff>38100</xdr:colOff>
      <xdr:row>77</xdr:row>
      <xdr:rowOff>130584</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1272500" y="1323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121711</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332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23608</xdr:rowOff>
    </xdr:from>
    <xdr:to>
      <xdr:col>107</xdr:col>
      <xdr:colOff>101600</xdr:colOff>
      <xdr:row>77</xdr:row>
      <xdr:rowOff>125208</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0383500" y="13225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116335</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3317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14855</xdr:rowOff>
    </xdr:from>
    <xdr:to>
      <xdr:col>102</xdr:col>
      <xdr:colOff>165100</xdr:colOff>
      <xdr:row>77</xdr:row>
      <xdr:rowOff>116455</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19494500" y="1321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107582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330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121786</xdr:rowOff>
    </xdr:from>
    <xdr:to>
      <xdr:col>98</xdr:col>
      <xdr:colOff>38100</xdr:colOff>
      <xdr:row>76</xdr:row>
      <xdr:rowOff>51935</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8605500" y="129805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43063</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307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4" name="前年度繰上充用金グラフ枠">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6" name="前年度繰上充用金最小値テキスト">
          <a:extLst>
            <a:ext uri="{FF2B5EF4-FFF2-40B4-BE49-F238E27FC236}">
              <a16:creationId xmlns:a16="http://schemas.microsoft.com/office/drawing/2014/main" id="{00000000-0008-0000-0600-00007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8" name="前年度繰上充用金最大値テキスト">
          <a:extLst>
            <a:ext uri="{FF2B5EF4-FFF2-40B4-BE49-F238E27FC236}">
              <a16:creationId xmlns:a16="http://schemas.microsoft.com/office/drawing/2014/main" id="{00000000-0008-0000-0600-00007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1" name="前年度繰上充用金平均値テキスト">
          <a:extLst>
            <a:ext uri="{FF2B5EF4-FFF2-40B4-BE49-F238E27FC236}">
              <a16:creationId xmlns:a16="http://schemas.microsoft.com/office/drawing/2014/main" id="{00000000-0008-0000-0600-00007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2" name="フローチャート: 判断 891">
          <a:extLst>
            <a:ext uri="{FF2B5EF4-FFF2-40B4-BE49-F238E27FC236}">
              <a16:creationId xmlns:a16="http://schemas.microsoft.com/office/drawing/2014/main" id="{00000000-0008-0000-0600-00007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楕円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0" name="前年度繰上充用金該当値テキスト">
          <a:extLst>
            <a:ext uri="{FF2B5EF4-FFF2-40B4-BE49-F238E27FC236}">
              <a16:creationId xmlns:a16="http://schemas.microsoft.com/office/drawing/2014/main" id="{00000000-0008-0000-0600-00008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0" name="正方形/長方形 919">
          <a:extLst>
            <a:ext uri="{FF2B5EF4-FFF2-40B4-BE49-F238E27FC236}">
              <a16:creationId xmlns:a16="http://schemas.microsoft.com/office/drawing/2014/main" id="{00000000-0008-0000-0600-00009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歳出総額は住民一人当たり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627,490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最も構成費目を占める割合が高いものは普通建設事業費で前年度から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77,648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円増加しており、令和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年度完成に向けた佐々クリーンセンター基幹的設備改良工事により大幅に増加している。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次に構成費目を占める割合が高い扶助費については、住民一人当たり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121,018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13,180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ている。これは住民税非課税世帯等への臨時特別給付金や施設型給付費負担金などの増加が主な要因である。扶助費については（臨時給付金を除いたとしても）年々増加を続けている状況で、類似団体と比較しても</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25,109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円高い数値であるが、本町は子育て支援など福祉に注力していることもあり、他の経常経費の抑制に努める。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人件費については、住民一人当たり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76,274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円となっており、一般職・再任用職の期末・勤勉手当の増加などにより前年度から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1,080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今後、公共施設の老朽化対策等に係る課題に直面し、普通建設事業費や公債費などの増が見込まれるため、適正な予算化、執行を進める。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長崎県佐々町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13,988
13,908
32.26
9,475,366
8,777,334
311,981
3,860,003
5,601,543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87693</xdr:rowOff>
    </xdr:from>
    <xdr:to>
      <xdr:col>24</xdr:col>
      <xdr:colOff>62865</xdr:colOff>
      <xdr:row>38</xdr:row>
      <xdr:rowOff>95504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02643"/>
          <a:ext cx="1270" cy="1207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99331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14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95504</xdr:rowOff>
    </xdr:from>
    <xdr:to>
      <xdr:col>24</xdr:col>
      <xdr:colOff>152400</xdr:colOff>
      <xdr:row>38</xdr:row>
      <xdr:rowOff>95504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10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34370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77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10,973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87693</xdr:rowOff>
    </xdr:from>
    <xdr:to>
      <xdr:col>24</xdr:col>
      <xdr:colOff>152400</xdr:colOff>
      <xdr:row>31</xdr:row>
      <xdr:rowOff>87693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0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38354</xdr:rowOff>
    </xdr:from>
    <xdr:to>
      <xdr:col>24</xdr:col>
      <xdr:colOff>63500</xdr:colOff>
      <xdr:row>37</xdr:row>
      <xdr:rowOff>158750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382004"/>
          <a:ext cx="838200" cy="120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153306</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826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130429</xdr:rowOff>
    </xdr:from>
    <xdr:to>
      <xdr:col>24</xdr:col>
      <xdr:colOff>114300</xdr:colOff>
      <xdr:row>36</xdr:row>
      <xdr:rowOff>60579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3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158750</xdr:rowOff>
    </xdr:from>
    <xdr:to>
      <xdr:col>19</xdr:col>
      <xdr:colOff>177800</xdr:colOff>
      <xdr:row>37</xdr:row>
      <xdr:rowOff>169608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502400"/>
          <a:ext cx="8890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144716</xdr:rowOff>
    </xdr:from>
    <xdr:to>
      <xdr:col>20</xdr:col>
      <xdr:colOff>38100</xdr:colOff>
      <xdr:row>36</xdr:row>
      <xdr:rowOff>74866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91393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20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169608</xdr:rowOff>
    </xdr:from>
    <xdr:to>
      <xdr:col>15</xdr:col>
      <xdr:colOff>50800</xdr:colOff>
      <xdr:row>38</xdr:row>
      <xdr:rowOff>9207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513258"/>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12509</xdr:rowOff>
    </xdr:from>
    <xdr:to>
      <xdr:col>15</xdr:col>
      <xdr:colOff>101600</xdr:colOff>
      <xdr:row>36</xdr:row>
      <xdr:rowOff>114109</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8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130636</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59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60833</xdr:rowOff>
    </xdr:from>
    <xdr:to>
      <xdr:col>10</xdr:col>
      <xdr:colOff>114300</xdr:colOff>
      <xdr:row>38</xdr:row>
      <xdr:rowOff>9207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404483"/>
          <a:ext cx="889000" cy="119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12128</xdr:rowOff>
    </xdr:from>
    <xdr:to>
      <xdr:col>10</xdr:col>
      <xdr:colOff>165100</xdr:colOff>
      <xdr:row>36</xdr:row>
      <xdr:rowOff>113728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8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130255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5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81090</xdr:rowOff>
    </xdr:from>
    <xdr:to>
      <xdr:col>6</xdr:col>
      <xdr:colOff>38100</xdr:colOff>
      <xdr:row>36</xdr:row>
      <xdr:rowOff>11240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27767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5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159004</xdr:rowOff>
    </xdr:from>
    <xdr:to>
      <xdr:col>24</xdr:col>
      <xdr:colOff>114300</xdr:colOff>
      <xdr:row>37</xdr:row>
      <xdr:rowOff>89154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331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137431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309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107950</xdr:rowOff>
    </xdr:from>
    <xdr:to>
      <xdr:col>20</xdr:col>
      <xdr:colOff>38100</xdr:colOff>
      <xdr:row>38</xdr:row>
      <xdr:rowOff>38100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29227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5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118809</xdr:rowOff>
    </xdr:from>
    <xdr:to>
      <xdr:col>15</xdr:col>
      <xdr:colOff>101600</xdr:colOff>
      <xdr:row>38</xdr:row>
      <xdr:rowOff>48958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46245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40085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55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129858</xdr:rowOff>
    </xdr:from>
    <xdr:to>
      <xdr:col>10</xdr:col>
      <xdr:colOff>165100</xdr:colOff>
      <xdr:row>38</xdr:row>
      <xdr:rowOff>60007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47350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51134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566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10033</xdr:rowOff>
    </xdr:from>
    <xdr:to>
      <xdr:col>6</xdr:col>
      <xdr:colOff>38100</xdr:colOff>
      <xdr:row>37</xdr:row>
      <xdr:rowOff>111633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35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102760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446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44376</xdr:rowOff>
    </xdr:from>
    <xdr:to>
      <xdr:col>24</xdr:col>
      <xdr:colOff>62865</xdr:colOff>
      <xdr:row>58</xdr:row>
      <xdr:rowOff>14432</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16876"/>
          <a:ext cx="1270" cy="1341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18259</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6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14432</xdr:rowOff>
    </xdr:from>
    <xdr:to>
      <xdr:col>24</xdr:col>
      <xdr:colOff>152400</xdr:colOff>
      <xdr:row>58</xdr:row>
      <xdr:rowOff>14432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5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162503</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92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641,699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44376</xdr:rowOff>
    </xdr:from>
    <xdr:to>
      <xdr:col>24</xdr:col>
      <xdr:colOff>152400</xdr:colOff>
      <xdr:row>50</xdr:row>
      <xdr:rowOff>44376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1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78118</xdr:rowOff>
    </xdr:from>
    <xdr:to>
      <xdr:col>24</xdr:col>
      <xdr:colOff>63500</xdr:colOff>
      <xdr:row>57</xdr:row>
      <xdr:rowOff>87531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850768"/>
          <a:ext cx="838200" cy="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131494</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5612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108617</xdr:rowOff>
    </xdr:from>
    <xdr:to>
      <xdr:col>24</xdr:col>
      <xdr:colOff>114300</xdr:colOff>
      <xdr:row>57</xdr:row>
      <xdr:rowOff>38767</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70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87531</xdr:rowOff>
    </xdr:from>
    <xdr:to>
      <xdr:col>19</xdr:col>
      <xdr:colOff>177800</xdr:colOff>
      <xdr:row>57</xdr:row>
      <xdr:rowOff>103453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860181"/>
          <a:ext cx="889000" cy="1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112485</xdr:rowOff>
    </xdr:from>
    <xdr:to>
      <xdr:col>20</xdr:col>
      <xdr:colOff>38100</xdr:colOff>
      <xdr:row>57</xdr:row>
      <xdr:rowOff>42635</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71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59162</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488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109399</xdr:rowOff>
    </xdr:from>
    <xdr:to>
      <xdr:col>15</xdr:col>
      <xdr:colOff>50800</xdr:colOff>
      <xdr:row>57</xdr:row>
      <xdr:rowOff>103453</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539149"/>
          <a:ext cx="889000" cy="33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108665</xdr:rowOff>
    </xdr:from>
    <xdr:to>
      <xdr:col>15</xdr:col>
      <xdr:colOff>101600</xdr:colOff>
      <xdr:row>57</xdr:row>
      <xdr:rowOff>38815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70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55342</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485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109399</xdr:rowOff>
    </xdr:from>
    <xdr:to>
      <xdr:col>10</xdr:col>
      <xdr:colOff>114300</xdr:colOff>
      <xdr:row>57</xdr:row>
      <xdr:rowOff>76687</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539149"/>
          <a:ext cx="889000" cy="310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78300</xdr:rowOff>
    </xdr:from>
    <xdr:to>
      <xdr:col>10</xdr:col>
      <xdr:colOff>165100</xdr:colOff>
      <xdr:row>56</xdr:row>
      <xdr:rowOff>8450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50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171027</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60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149799</xdr:rowOff>
    </xdr:from>
    <xdr:to>
      <xdr:col>6</xdr:col>
      <xdr:colOff>38100</xdr:colOff>
      <xdr:row>57</xdr:row>
      <xdr:rowOff>79949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50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96476</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952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27318</xdr:rowOff>
    </xdr:from>
    <xdr:to>
      <xdr:col>24</xdr:col>
      <xdr:colOff>114300</xdr:colOff>
      <xdr:row>57</xdr:row>
      <xdr:rowOff>128918</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79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113695</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14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36731</xdr:rowOff>
    </xdr:from>
    <xdr:to>
      <xdr:col>20</xdr:col>
      <xdr:colOff>38100</xdr:colOff>
      <xdr:row>57</xdr:row>
      <xdr:rowOff>138331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80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129458</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90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52653</xdr:rowOff>
    </xdr:from>
    <xdr:to>
      <xdr:col>15</xdr:col>
      <xdr:colOff>101600</xdr:colOff>
      <xdr:row>57</xdr:row>
      <xdr:rowOff>154253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82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145380</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918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58599</xdr:rowOff>
    </xdr:from>
    <xdr:to>
      <xdr:col>10</xdr:col>
      <xdr:colOff>165100</xdr:colOff>
      <xdr:row>55</xdr:row>
      <xdr:rowOff>160199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488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5276</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263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25887</xdr:rowOff>
    </xdr:from>
    <xdr:to>
      <xdr:col>6</xdr:col>
      <xdr:colOff>38100</xdr:colOff>
      <xdr:row>57</xdr:row>
      <xdr:rowOff>127487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9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118614</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30795" y="989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150691</xdr:rowOff>
    </xdr:from>
    <xdr:to>
      <xdr:col>24</xdr:col>
      <xdr:colOff>62865</xdr:colOff>
      <xdr:row>77</xdr:row>
      <xdr:rowOff>168934</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323641"/>
          <a:ext cx="1270" cy="1046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1311</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374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168934</xdr:rowOff>
    </xdr:from>
    <xdr:to>
      <xdr:col>24</xdr:col>
      <xdr:colOff>152400</xdr:colOff>
      <xdr:row>77</xdr:row>
      <xdr:rowOff>168934</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37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97368</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098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360,096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150691</xdr:rowOff>
    </xdr:from>
    <xdr:to>
      <xdr:col>24</xdr:col>
      <xdr:colOff>152400</xdr:colOff>
      <xdr:row>71</xdr:row>
      <xdr:rowOff>150691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323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119080</xdr:rowOff>
    </xdr:from>
    <xdr:to>
      <xdr:col>24</xdr:col>
      <xdr:colOff>63500</xdr:colOff>
      <xdr:row>77</xdr:row>
      <xdr:rowOff>20115</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3149280"/>
          <a:ext cx="838200" cy="72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21132</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8798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169706</xdr:rowOff>
    </xdr:from>
    <xdr:to>
      <xdr:col>24</xdr:col>
      <xdr:colOff>114300</xdr:colOff>
      <xdr:row>76</xdr:row>
      <xdr:rowOff>99856</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2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26570</xdr:rowOff>
    </xdr:from>
    <xdr:to>
      <xdr:col>19</xdr:col>
      <xdr:colOff>177800</xdr:colOff>
      <xdr:row>77</xdr:row>
      <xdr:rowOff>20115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2908300" y="13056770"/>
          <a:ext cx="889000" cy="164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44647</xdr:rowOff>
    </xdr:from>
    <xdr:to>
      <xdr:col>20</xdr:col>
      <xdr:colOff>38100</xdr:colOff>
      <xdr:row>76</xdr:row>
      <xdr:rowOff>146247</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074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162775</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2850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26570</xdr:rowOff>
    </xdr:from>
    <xdr:to>
      <xdr:col>15</xdr:col>
      <xdr:colOff>50800</xdr:colOff>
      <xdr:row>77</xdr:row>
      <xdr:rowOff>90488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056770"/>
          <a:ext cx="889000" cy="235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14728</xdr:rowOff>
    </xdr:from>
    <xdr:to>
      <xdr:col>15</xdr:col>
      <xdr:colOff>101600</xdr:colOff>
      <xdr:row>76</xdr:row>
      <xdr:rowOff>116328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04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107455</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3137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90488</xdr:rowOff>
    </xdr:from>
    <xdr:to>
      <xdr:col>10</xdr:col>
      <xdr:colOff>114300</xdr:colOff>
      <xdr:row>77</xdr:row>
      <xdr:rowOff>123766</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292138"/>
          <a:ext cx="889000" cy="33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131936</xdr:rowOff>
    </xdr:from>
    <xdr:to>
      <xdr:col>10</xdr:col>
      <xdr:colOff>165100</xdr:colOff>
      <xdr:row>77</xdr:row>
      <xdr:rowOff>62086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6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78613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2937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684</xdr:rowOff>
    </xdr:from>
    <xdr:to>
      <xdr:col>6</xdr:col>
      <xdr:colOff>38100</xdr:colOff>
      <xdr:row>77</xdr:row>
      <xdr:rowOff>102284</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20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118811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2977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68280</xdr:rowOff>
    </xdr:from>
    <xdr:to>
      <xdr:col>24</xdr:col>
      <xdr:colOff>114300</xdr:colOff>
      <xdr:row>76</xdr:row>
      <xdr:rowOff>169880</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09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46707</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3076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140765</xdr:rowOff>
    </xdr:from>
    <xdr:to>
      <xdr:col>20</xdr:col>
      <xdr:colOff>38100</xdr:colOff>
      <xdr:row>77</xdr:row>
      <xdr:rowOff>70915</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17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62042</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3263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147220</xdr:rowOff>
    </xdr:from>
    <xdr:to>
      <xdr:col>15</xdr:col>
      <xdr:colOff>101600</xdr:colOff>
      <xdr:row>76</xdr:row>
      <xdr:rowOff>77370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00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93897</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2781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39688</xdr:rowOff>
    </xdr:from>
    <xdr:to>
      <xdr:col>10</xdr:col>
      <xdr:colOff>165100</xdr:colOff>
      <xdr:row>77</xdr:row>
      <xdr:rowOff>141288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24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132415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3334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72966</xdr:rowOff>
    </xdr:from>
    <xdr:to>
      <xdr:col>6</xdr:col>
      <xdr:colOff>38100</xdr:colOff>
      <xdr:row>78</xdr:row>
      <xdr:rowOff>3116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274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165693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3367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96527</xdr:rowOff>
    </xdr:from>
    <xdr:to>
      <xdr:col>24</xdr:col>
      <xdr:colOff>62865</xdr:colOff>
      <xdr:row>99</xdr:row>
      <xdr:rowOff>169994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527027"/>
          <a:ext cx="1270" cy="1616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2371</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714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169994</xdr:rowOff>
    </xdr:from>
    <xdr:to>
      <xdr:col>24</xdr:col>
      <xdr:colOff>152400</xdr:colOff>
      <xdr:row>99</xdr:row>
      <xdr:rowOff>169994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714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43204</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302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171,966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96527</xdr:rowOff>
    </xdr:from>
    <xdr:to>
      <xdr:col>24</xdr:col>
      <xdr:colOff>152400</xdr:colOff>
      <xdr:row>90</xdr:row>
      <xdr:rowOff>96527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527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151326</xdr:rowOff>
    </xdr:from>
    <xdr:to>
      <xdr:col>24</xdr:col>
      <xdr:colOff>63500</xdr:colOff>
      <xdr:row>98</xdr:row>
      <xdr:rowOff>71273</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5753276"/>
          <a:ext cx="838200" cy="1120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119470</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578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141043</xdr:rowOff>
    </xdr:from>
    <xdr:to>
      <xdr:col>24</xdr:col>
      <xdr:colOff>114300</xdr:colOff>
      <xdr:row>97</xdr:row>
      <xdr:rowOff>71193</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60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71273</xdr:rowOff>
    </xdr:from>
    <xdr:to>
      <xdr:col>19</xdr:col>
      <xdr:colOff>177800</xdr:colOff>
      <xdr:row>98</xdr:row>
      <xdr:rowOff>97529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873373"/>
          <a:ext cx="889000" cy="26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135818</xdr:rowOff>
    </xdr:from>
    <xdr:to>
      <xdr:col>20</xdr:col>
      <xdr:colOff>38100</xdr:colOff>
      <xdr:row>97</xdr:row>
      <xdr:rowOff>65968</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595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82495</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370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97529</xdr:rowOff>
    </xdr:from>
    <xdr:to>
      <xdr:col>15</xdr:col>
      <xdr:colOff>50800</xdr:colOff>
      <xdr:row>99</xdr:row>
      <xdr:rowOff>2355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899629"/>
          <a:ext cx="889000" cy="76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149098</xdr:rowOff>
    </xdr:from>
    <xdr:to>
      <xdr:col>15</xdr:col>
      <xdr:colOff>101600</xdr:colOff>
      <xdr:row>97</xdr:row>
      <xdr:rowOff>79248</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60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95775</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38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2355</xdr:rowOff>
    </xdr:from>
    <xdr:to>
      <xdr:col>10</xdr:col>
      <xdr:colOff>114300</xdr:colOff>
      <xdr:row>99</xdr:row>
      <xdr:rowOff>30789</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975905"/>
          <a:ext cx="889000" cy="28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53891</xdr:rowOff>
    </xdr:from>
    <xdr:to>
      <xdr:col>10</xdr:col>
      <xdr:colOff>165100</xdr:colOff>
      <xdr:row>97</xdr:row>
      <xdr:rowOff>155491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8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568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45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122940</xdr:rowOff>
    </xdr:from>
    <xdr:to>
      <xdr:col>6</xdr:col>
      <xdr:colOff>38100</xdr:colOff>
      <xdr:row>98</xdr:row>
      <xdr:rowOff>53090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75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69617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528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100526</xdr:rowOff>
    </xdr:from>
    <xdr:to>
      <xdr:col>24</xdr:col>
      <xdr:colOff>114300</xdr:colOff>
      <xdr:row>92</xdr:row>
      <xdr:rowOff>30676</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570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123403</xdr:rowOff>
    </xdr:from>
    <xdr:ext cx="599010"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5553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20473</xdr:rowOff>
    </xdr:from>
    <xdr:to>
      <xdr:col>20</xdr:col>
      <xdr:colOff>38100</xdr:colOff>
      <xdr:row>98</xdr:row>
      <xdr:rowOff>122073</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822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113200</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91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46729</xdr:rowOff>
    </xdr:from>
    <xdr:to>
      <xdr:col>15</xdr:col>
      <xdr:colOff>101600</xdr:colOff>
      <xdr:row>98</xdr:row>
      <xdr:rowOff>148329</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84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139456</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941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123005</xdr:rowOff>
    </xdr:from>
    <xdr:to>
      <xdr:col>10</xdr:col>
      <xdr:colOff>165100</xdr:colOff>
      <xdr:row>99</xdr:row>
      <xdr:rowOff>53155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92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44282</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701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151439</xdr:rowOff>
    </xdr:from>
    <xdr:to>
      <xdr:col>6</xdr:col>
      <xdr:colOff>38100</xdr:colOff>
      <xdr:row>99</xdr:row>
      <xdr:rowOff>81589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95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72716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7046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93327</xdr:rowOff>
    </xdr:from>
    <xdr:to>
      <xdr:col>54</xdr:col>
      <xdr:colOff>189865</xdr:colOff>
      <xdr:row>39</xdr:row>
      <xdr:rowOff>98878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36827"/>
          <a:ext cx="1270" cy="1548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40004</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12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93327</xdr:rowOff>
    </xdr:from>
    <xdr:to>
      <xdr:col>55</xdr:col>
      <xdr:colOff>88900</xdr:colOff>
      <xdr:row>30</xdr:row>
      <xdr:rowOff>93327</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36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87775</xdr:rowOff>
    </xdr:from>
    <xdr:to>
      <xdr:col>55</xdr:col>
      <xdr:colOff>0</xdr:colOff>
      <xdr:row>39</xdr:row>
      <xdr:rowOff>88102</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774325"/>
          <a:ext cx="8382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91856</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355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68980</xdr:rowOff>
    </xdr:from>
    <xdr:to>
      <xdr:col>55</xdr:col>
      <xdr:colOff>50800</xdr:colOff>
      <xdr:row>38</xdr:row>
      <xdr:rowOff>170580</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88102</xdr:rowOff>
    </xdr:from>
    <xdr:to>
      <xdr:col>50</xdr:col>
      <xdr:colOff>114300</xdr:colOff>
      <xdr:row>39</xdr:row>
      <xdr:rowOff>88102</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7746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31424</xdr:rowOff>
    </xdr:from>
    <xdr:to>
      <xdr:col>50</xdr:col>
      <xdr:colOff>165100</xdr:colOff>
      <xdr:row>38</xdr:row>
      <xdr:rowOff>133024</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54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149550</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321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25726</xdr:rowOff>
    </xdr:from>
    <xdr:to>
      <xdr:col>45</xdr:col>
      <xdr:colOff>177800</xdr:colOff>
      <xdr:row>39</xdr:row>
      <xdr:rowOff>88102</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712276"/>
          <a:ext cx="889000" cy="62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149969</xdr:rowOff>
    </xdr:from>
    <xdr:to>
      <xdr:col>46</xdr:col>
      <xdr:colOff>38100</xdr:colOff>
      <xdr:row>38</xdr:row>
      <xdr:rowOff>80119</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96646</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2688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25726</xdr:rowOff>
    </xdr:from>
    <xdr:to>
      <xdr:col>41</xdr:col>
      <xdr:colOff>50800</xdr:colOff>
      <xdr:row>39</xdr:row>
      <xdr:rowOff>88428</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712276"/>
          <a:ext cx="889000" cy="62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49058</xdr:rowOff>
    </xdr:from>
    <xdr:to>
      <xdr:col>41</xdr:col>
      <xdr:colOff>101600</xdr:colOff>
      <xdr:row>38</xdr:row>
      <xdr:rowOff>150658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56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167185</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3393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28484</xdr:rowOff>
    </xdr:from>
    <xdr:to>
      <xdr:col>36</xdr:col>
      <xdr:colOff>165100</xdr:colOff>
      <xdr:row>38</xdr:row>
      <xdr:rowOff>130084</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54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146611</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318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36975</xdr:rowOff>
    </xdr:from>
    <xdr:to>
      <xdr:col>55</xdr:col>
      <xdr:colOff>50800</xdr:colOff>
      <xdr:row>39</xdr:row>
      <xdr:rowOff>138575</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72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123352</xdr:rowOff>
    </xdr:from>
    <xdr:ext cx="313932"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6384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37302</xdr:rowOff>
    </xdr:from>
    <xdr:to>
      <xdr:col>50</xdr:col>
      <xdr:colOff>165100</xdr:colOff>
      <xdr:row>39</xdr:row>
      <xdr:rowOff>138902</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72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130029</xdr:rowOff>
    </xdr:from>
    <xdr:ext cx="313932"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82333" y="68165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37302</xdr:rowOff>
    </xdr:from>
    <xdr:to>
      <xdr:col>46</xdr:col>
      <xdr:colOff>38100</xdr:colOff>
      <xdr:row>39</xdr:row>
      <xdr:rowOff>138902</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72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130029</xdr:rowOff>
    </xdr:from>
    <xdr:ext cx="313932"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93333" y="68165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146376</xdr:rowOff>
    </xdr:from>
    <xdr:to>
      <xdr:col>41</xdr:col>
      <xdr:colOff>101600</xdr:colOff>
      <xdr:row>39</xdr:row>
      <xdr:rowOff>76526</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6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67653</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754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37628</xdr:rowOff>
    </xdr:from>
    <xdr:to>
      <xdr:col>36</xdr:col>
      <xdr:colOff>165100</xdr:colOff>
      <xdr:row>39</xdr:row>
      <xdr:rowOff>139228</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72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130355</xdr:rowOff>
    </xdr:from>
    <xdr:ext cx="313932"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15333" y="68169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147717</xdr:rowOff>
    </xdr:from>
    <xdr:to>
      <xdr:col>54</xdr:col>
      <xdr:colOff>189865</xdr:colOff>
      <xdr:row>59</xdr:row>
      <xdr:rowOff>24966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91667"/>
          <a:ext cx="1270" cy="1248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28793</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44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24966</xdr:rowOff>
    </xdr:from>
    <xdr:to>
      <xdr:col>55</xdr:col>
      <xdr:colOff>88900</xdr:colOff>
      <xdr:row>59</xdr:row>
      <xdr:rowOff>24966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40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94394</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666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166,448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147717</xdr:rowOff>
    </xdr:from>
    <xdr:to>
      <xdr:col>55</xdr:col>
      <xdr:colOff>88900</xdr:colOff>
      <xdr:row>51</xdr:row>
      <xdr:rowOff>147717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91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37623</xdr:rowOff>
    </xdr:from>
    <xdr:to>
      <xdr:col>55</xdr:col>
      <xdr:colOff>0</xdr:colOff>
      <xdr:row>58</xdr:row>
      <xdr:rowOff>116223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9981723"/>
          <a:ext cx="838200" cy="7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125089</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726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102212</xdr:rowOff>
    </xdr:from>
    <xdr:to>
      <xdr:col>55</xdr:col>
      <xdr:colOff>50800</xdr:colOff>
      <xdr:row>58</xdr:row>
      <xdr:rowOff>32362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87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21141</xdr:rowOff>
    </xdr:from>
    <xdr:to>
      <xdr:col>50</xdr:col>
      <xdr:colOff>114300</xdr:colOff>
      <xdr:row>58</xdr:row>
      <xdr:rowOff>37623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9965241"/>
          <a:ext cx="889000" cy="1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98174</xdr:rowOff>
    </xdr:from>
    <xdr:to>
      <xdr:col>50</xdr:col>
      <xdr:colOff>165100</xdr:colOff>
      <xdr:row>58</xdr:row>
      <xdr:rowOff>28324</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7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44851</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64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21141</xdr:rowOff>
    </xdr:from>
    <xdr:to>
      <xdr:col>45</xdr:col>
      <xdr:colOff>177800</xdr:colOff>
      <xdr:row>58</xdr:row>
      <xdr:rowOff>69169</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965241"/>
          <a:ext cx="889000" cy="48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106144</xdr:rowOff>
    </xdr:from>
    <xdr:to>
      <xdr:col>46</xdr:col>
      <xdr:colOff>38100</xdr:colOff>
      <xdr:row>58</xdr:row>
      <xdr:rowOff>36294</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52821</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65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69169</xdr:rowOff>
    </xdr:from>
    <xdr:to>
      <xdr:col>41</xdr:col>
      <xdr:colOff>50800</xdr:colOff>
      <xdr:row>58</xdr:row>
      <xdr:rowOff>97249</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10013269"/>
          <a:ext cx="889000" cy="28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84076</xdr:rowOff>
    </xdr:from>
    <xdr:to>
      <xdr:col>41</xdr:col>
      <xdr:colOff>101600</xdr:colOff>
      <xdr:row>58</xdr:row>
      <xdr:rowOff>14226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5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30753</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63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116416</xdr:rowOff>
    </xdr:from>
    <xdr:to>
      <xdr:col>36</xdr:col>
      <xdr:colOff>165100</xdr:colOff>
      <xdr:row>58</xdr:row>
      <xdr:rowOff>46566</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88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63093</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66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65423</xdr:rowOff>
    </xdr:from>
    <xdr:to>
      <xdr:col>55</xdr:col>
      <xdr:colOff>50800</xdr:colOff>
      <xdr:row>58</xdr:row>
      <xdr:rowOff>167023</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10009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151800</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24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158273</xdr:rowOff>
    </xdr:from>
    <xdr:to>
      <xdr:col>50</xdr:col>
      <xdr:colOff>165100</xdr:colOff>
      <xdr:row>58</xdr:row>
      <xdr:rowOff>88423</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93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79550</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10023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141791</xdr:rowOff>
    </xdr:from>
    <xdr:to>
      <xdr:col>46</xdr:col>
      <xdr:colOff>38100</xdr:colOff>
      <xdr:row>58</xdr:row>
      <xdr:rowOff>71941</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914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63068</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10007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18369</xdr:rowOff>
    </xdr:from>
    <xdr:to>
      <xdr:col>41</xdr:col>
      <xdr:colOff>101600</xdr:colOff>
      <xdr:row>58</xdr:row>
      <xdr:rowOff>119969</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96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111096</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10055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46449</xdr:rowOff>
    </xdr:from>
    <xdr:to>
      <xdr:col>36</xdr:col>
      <xdr:colOff>165100</xdr:colOff>
      <xdr:row>58</xdr:row>
      <xdr:rowOff>148049</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99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139176</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1008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131021</xdr:rowOff>
    </xdr:from>
    <xdr:to>
      <xdr:col>54</xdr:col>
      <xdr:colOff>189865</xdr:colOff>
      <xdr:row>79</xdr:row>
      <xdr:rowOff>38438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132521"/>
          <a:ext cx="1270" cy="1450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42265</xdr:rowOff>
    </xdr:from>
    <xdr:ext cx="378565"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86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38438</xdr:rowOff>
    </xdr:from>
    <xdr:to>
      <xdr:col>55</xdr:col>
      <xdr:colOff>88900</xdr:colOff>
      <xdr:row>79</xdr:row>
      <xdr:rowOff>38438</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8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77698</xdr:rowOff>
    </xdr:from>
    <xdr:ext cx="599010"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907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191,139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131021</xdr:rowOff>
    </xdr:from>
    <xdr:to>
      <xdr:col>55</xdr:col>
      <xdr:colOff>88900</xdr:colOff>
      <xdr:row>70</xdr:row>
      <xdr:rowOff>131021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132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117030</xdr:rowOff>
    </xdr:from>
    <xdr:to>
      <xdr:col>55</xdr:col>
      <xdr:colOff>0</xdr:colOff>
      <xdr:row>78</xdr:row>
      <xdr:rowOff>124978</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490130"/>
          <a:ext cx="838200" cy="7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30433</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232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7556</xdr:rowOff>
    </xdr:from>
    <xdr:to>
      <xdr:col>55</xdr:col>
      <xdr:colOff>50800</xdr:colOff>
      <xdr:row>78</xdr:row>
      <xdr:rowOff>109156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38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42339</xdr:rowOff>
    </xdr:from>
    <xdr:to>
      <xdr:col>50</xdr:col>
      <xdr:colOff>114300</xdr:colOff>
      <xdr:row>78</xdr:row>
      <xdr:rowOff>124978</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3415439"/>
          <a:ext cx="889000" cy="8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128067</xdr:rowOff>
    </xdr:from>
    <xdr:to>
      <xdr:col>50</xdr:col>
      <xdr:colOff>165100</xdr:colOff>
      <xdr:row>78</xdr:row>
      <xdr:rowOff>58217</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32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74744</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10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42339</xdr:rowOff>
    </xdr:from>
    <xdr:to>
      <xdr:col>45</xdr:col>
      <xdr:colOff>177800</xdr:colOff>
      <xdr:row>78</xdr:row>
      <xdr:rowOff>62533</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415439"/>
          <a:ext cx="889000" cy="20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135626</xdr:rowOff>
    </xdr:from>
    <xdr:to>
      <xdr:col>46</xdr:col>
      <xdr:colOff>38100</xdr:colOff>
      <xdr:row>78</xdr:row>
      <xdr:rowOff>65776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33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82303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11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62533</xdr:rowOff>
    </xdr:from>
    <xdr:to>
      <xdr:col>41</xdr:col>
      <xdr:colOff>50800</xdr:colOff>
      <xdr:row>78</xdr:row>
      <xdr:rowOff>170912</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435633"/>
          <a:ext cx="889000" cy="108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116858</xdr:rowOff>
    </xdr:from>
    <xdr:to>
      <xdr:col>41</xdr:col>
      <xdr:colOff>101600</xdr:colOff>
      <xdr:row>78</xdr:row>
      <xdr:rowOff>47008</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318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63535</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09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22058</xdr:rowOff>
    </xdr:from>
    <xdr:to>
      <xdr:col>36</xdr:col>
      <xdr:colOff>165100</xdr:colOff>
      <xdr:row>78</xdr:row>
      <xdr:rowOff>123658</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39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140185</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170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66230</xdr:rowOff>
    </xdr:from>
    <xdr:to>
      <xdr:col>55</xdr:col>
      <xdr:colOff>50800</xdr:colOff>
      <xdr:row>78</xdr:row>
      <xdr:rowOff>167830</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43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157433</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359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74178</xdr:rowOff>
    </xdr:from>
    <xdr:to>
      <xdr:col>50</xdr:col>
      <xdr:colOff>165100</xdr:colOff>
      <xdr:row>79</xdr:row>
      <xdr:rowOff>4328</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44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166905</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3540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162989</xdr:rowOff>
    </xdr:from>
    <xdr:to>
      <xdr:col>46</xdr:col>
      <xdr:colOff>38100</xdr:colOff>
      <xdr:row>78</xdr:row>
      <xdr:rowOff>93139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36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84266</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345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11733</xdr:rowOff>
    </xdr:from>
    <xdr:to>
      <xdr:col>41</xdr:col>
      <xdr:colOff>101600</xdr:colOff>
      <xdr:row>78</xdr:row>
      <xdr:rowOff>113333</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384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104460</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3477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120112</xdr:rowOff>
    </xdr:from>
    <xdr:to>
      <xdr:col>36</xdr:col>
      <xdr:colOff>165100</xdr:colOff>
      <xdr:row>79</xdr:row>
      <xdr:rowOff>50262</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49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41389</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585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146718</xdr:rowOff>
    </xdr:from>
    <xdr:to>
      <xdr:col>54</xdr:col>
      <xdr:colOff>189865</xdr:colOff>
      <xdr:row>98</xdr:row>
      <xdr:rowOff>58054</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748668"/>
          <a:ext cx="1270" cy="1111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61881</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863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58054</xdr:rowOff>
    </xdr:from>
    <xdr:to>
      <xdr:col>55</xdr:col>
      <xdr:colOff>88900</xdr:colOff>
      <xdr:row>98</xdr:row>
      <xdr:rowOff>58054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860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93395</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523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260,965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146718</xdr:rowOff>
    </xdr:from>
    <xdr:to>
      <xdr:col>55</xdr:col>
      <xdr:colOff>88900</xdr:colOff>
      <xdr:row>91</xdr:row>
      <xdr:rowOff>146718</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748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140802</xdr:rowOff>
    </xdr:from>
    <xdr:to>
      <xdr:col>55</xdr:col>
      <xdr:colOff>0</xdr:colOff>
      <xdr:row>97</xdr:row>
      <xdr:rowOff>58167</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9639300" y="16600002"/>
          <a:ext cx="838200" cy="88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145463</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433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122586</xdr:rowOff>
    </xdr:from>
    <xdr:to>
      <xdr:col>55</xdr:col>
      <xdr:colOff>50800</xdr:colOff>
      <xdr:row>97</xdr:row>
      <xdr:rowOff>52736</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581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140802</xdr:rowOff>
    </xdr:from>
    <xdr:to>
      <xdr:col>50</xdr:col>
      <xdr:colOff>114300</xdr:colOff>
      <xdr:row>96</xdr:row>
      <xdr:rowOff>158724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8750300" y="16600002"/>
          <a:ext cx="889000" cy="17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140491</xdr:rowOff>
    </xdr:from>
    <xdr:to>
      <xdr:col>50</xdr:col>
      <xdr:colOff>165100</xdr:colOff>
      <xdr:row>97</xdr:row>
      <xdr:rowOff>70641</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5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61768</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69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158724</xdr:rowOff>
    </xdr:from>
    <xdr:to>
      <xdr:col>45</xdr:col>
      <xdr:colOff>177800</xdr:colOff>
      <xdr:row>97</xdr:row>
      <xdr:rowOff>40515</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7861300" y="16617924"/>
          <a:ext cx="889000" cy="5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154175</xdr:rowOff>
    </xdr:from>
    <xdr:to>
      <xdr:col>46</xdr:col>
      <xdr:colOff>38100</xdr:colOff>
      <xdr:row>97</xdr:row>
      <xdr:rowOff>84325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61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75452</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706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21774</xdr:rowOff>
    </xdr:from>
    <xdr:to>
      <xdr:col>41</xdr:col>
      <xdr:colOff>50800</xdr:colOff>
      <xdr:row>97</xdr:row>
      <xdr:rowOff>40515</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6972300" y="16652424"/>
          <a:ext cx="889000" cy="18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143151</xdr:rowOff>
    </xdr:from>
    <xdr:to>
      <xdr:col>41</xdr:col>
      <xdr:colOff>101600</xdr:colOff>
      <xdr:row>97</xdr:row>
      <xdr:rowOff>73301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60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89828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37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170903</xdr:rowOff>
    </xdr:from>
    <xdr:to>
      <xdr:col>36</xdr:col>
      <xdr:colOff>165100</xdr:colOff>
      <xdr:row>97</xdr:row>
      <xdr:rowOff>101053</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63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92180</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722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7367</xdr:rowOff>
    </xdr:from>
    <xdr:to>
      <xdr:col>55</xdr:col>
      <xdr:colOff>50800</xdr:colOff>
      <xdr:row>97</xdr:row>
      <xdr:rowOff>108967</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638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157244</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616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90002</xdr:rowOff>
    </xdr:from>
    <xdr:to>
      <xdr:col>50</xdr:col>
      <xdr:colOff>165100</xdr:colOff>
      <xdr:row>97</xdr:row>
      <xdr:rowOff>20152</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54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36679</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32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107924</xdr:rowOff>
    </xdr:from>
    <xdr:to>
      <xdr:col>46</xdr:col>
      <xdr:colOff>38100</xdr:colOff>
      <xdr:row>97</xdr:row>
      <xdr:rowOff>38074</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56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54601</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342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161165</xdr:rowOff>
    </xdr:from>
    <xdr:to>
      <xdr:col>41</xdr:col>
      <xdr:colOff>101600</xdr:colOff>
      <xdr:row>97</xdr:row>
      <xdr:rowOff>91315</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62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82442</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71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142424</xdr:rowOff>
    </xdr:from>
    <xdr:to>
      <xdr:col>36</xdr:col>
      <xdr:colOff>165100</xdr:colOff>
      <xdr:row>97</xdr:row>
      <xdr:rowOff>72574</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60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89101</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37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162154</xdr:rowOff>
    </xdr:from>
    <xdr:to>
      <xdr:col>85</xdr:col>
      <xdr:colOff>126364</xdr:colOff>
      <xdr:row>38</xdr:row>
      <xdr:rowOff>30886</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134204"/>
          <a:ext cx="1269" cy="1411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34713</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54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30886</xdr:rowOff>
    </xdr:from>
    <xdr:to>
      <xdr:col>86</xdr:col>
      <xdr:colOff>25400</xdr:colOff>
      <xdr:row>38</xdr:row>
      <xdr:rowOff>30886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545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108831</xdr:rowOff>
    </xdr:from>
    <xdr:ext cx="599010"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4909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125,732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162154</xdr:rowOff>
    </xdr:from>
    <xdr:to>
      <xdr:col>86</xdr:col>
      <xdr:colOff>25400</xdr:colOff>
      <xdr:row>29</xdr:row>
      <xdr:rowOff>162154</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134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133896</xdr:rowOff>
    </xdr:from>
    <xdr:to>
      <xdr:col>85</xdr:col>
      <xdr:colOff>127000</xdr:colOff>
      <xdr:row>38</xdr:row>
      <xdr:rowOff>4204</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5481300" y="6477546"/>
          <a:ext cx="838200" cy="41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160812</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161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137935</xdr:rowOff>
    </xdr:from>
    <xdr:to>
      <xdr:col>85</xdr:col>
      <xdr:colOff>177800</xdr:colOff>
      <xdr:row>37</xdr:row>
      <xdr:rowOff>68085</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31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167043</xdr:rowOff>
    </xdr:from>
    <xdr:to>
      <xdr:col>81</xdr:col>
      <xdr:colOff>50800</xdr:colOff>
      <xdr:row>38</xdr:row>
      <xdr:rowOff>4204</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4592300" y="6510693"/>
          <a:ext cx="889000" cy="8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162395</xdr:rowOff>
    </xdr:from>
    <xdr:to>
      <xdr:col>81</xdr:col>
      <xdr:colOff>101600</xdr:colOff>
      <xdr:row>37</xdr:row>
      <xdr:rowOff>92545</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33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109072</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10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161620</xdr:rowOff>
    </xdr:from>
    <xdr:to>
      <xdr:col>76</xdr:col>
      <xdr:colOff>114300</xdr:colOff>
      <xdr:row>37</xdr:row>
      <xdr:rowOff>167043</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3703300" y="6505270"/>
          <a:ext cx="889000" cy="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143383</xdr:rowOff>
    </xdr:from>
    <xdr:to>
      <xdr:col>76</xdr:col>
      <xdr:colOff>165100</xdr:colOff>
      <xdr:row>37</xdr:row>
      <xdr:rowOff>73533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31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90060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090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161620</xdr:rowOff>
    </xdr:from>
    <xdr:to>
      <xdr:col>71</xdr:col>
      <xdr:colOff>177800</xdr:colOff>
      <xdr:row>38</xdr:row>
      <xdr:rowOff>18199</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814300" y="6505270"/>
          <a:ext cx="889000" cy="28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98920</xdr:rowOff>
    </xdr:from>
    <xdr:to>
      <xdr:col>72</xdr:col>
      <xdr:colOff>38100</xdr:colOff>
      <xdr:row>37</xdr:row>
      <xdr:rowOff>29070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27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45597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046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153962</xdr:rowOff>
    </xdr:from>
    <xdr:to>
      <xdr:col>67</xdr:col>
      <xdr:colOff>101600</xdr:colOff>
      <xdr:row>37</xdr:row>
      <xdr:rowOff>84112</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32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100639</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101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83096</xdr:rowOff>
    </xdr:from>
    <xdr:to>
      <xdr:col>85</xdr:col>
      <xdr:colOff>177800</xdr:colOff>
      <xdr:row>38</xdr:row>
      <xdr:rowOff>13246</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42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169473</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341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124854</xdr:rowOff>
    </xdr:from>
    <xdr:to>
      <xdr:col>81</xdr:col>
      <xdr:colOff>101600</xdr:colOff>
      <xdr:row>38</xdr:row>
      <xdr:rowOff>55004</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46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46131</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561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116243</xdr:rowOff>
    </xdr:from>
    <xdr:to>
      <xdr:col>76</xdr:col>
      <xdr:colOff>165100</xdr:colOff>
      <xdr:row>38</xdr:row>
      <xdr:rowOff>46393</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45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37520</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55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110820</xdr:rowOff>
    </xdr:from>
    <xdr:to>
      <xdr:col>72</xdr:col>
      <xdr:colOff>38100</xdr:colOff>
      <xdr:row>38</xdr:row>
      <xdr:rowOff>40970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45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32097</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54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138849</xdr:rowOff>
    </xdr:from>
    <xdr:to>
      <xdr:col>67</xdr:col>
      <xdr:colOff>101600</xdr:colOff>
      <xdr:row>38</xdr:row>
      <xdr:rowOff>68999</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48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60126</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57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57972</xdr:rowOff>
    </xdr:from>
    <xdr:to>
      <xdr:col>85</xdr:col>
      <xdr:colOff>126364</xdr:colOff>
      <xdr:row>58</xdr:row>
      <xdr:rowOff>157514</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30472"/>
          <a:ext cx="1269" cy="1471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161341</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10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157514</xdr:rowOff>
    </xdr:from>
    <xdr:to>
      <xdr:col>86</xdr:col>
      <xdr:colOff>25400</xdr:colOff>
      <xdr:row>58</xdr:row>
      <xdr:rowOff>157514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10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4649</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05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485,026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57972</xdr:rowOff>
    </xdr:from>
    <xdr:to>
      <xdr:col>86</xdr:col>
      <xdr:colOff>25400</xdr:colOff>
      <xdr:row>50</xdr:row>
      <xdr:rowOff>57972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30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94349</xdr:rowOff>
    </xdr:from>
    <xdr:to>
      <xdr:col>85</xdr:col>
      <xdr:colOff>127000</xdr:colOff>
      <xdr:row>58</xdr:row>
      <xdr:rowOff>112899</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5481300" y="10038449"/>
          <a:ext cx="838200" cy="18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151471</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752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128594</xdr:rowOff>
    </xdr:from>
    <xdr:to>
      <xdr:col>85</xdr:col>
      <xdr:colOff>177800</xdr:colOff>
      <xdr:row>58</xdr:row>
      <xdr:rowOff>58744</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9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94349</xdr:rowOff>
    </xdr:from>
    <xdr:to>
      <xdr:col>81</xdr:col>
      <xdr:colOff>50800</xdr:colOff>
      <xdr:row>58</xdr:row>
      <xdr:rowOff>132075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10038449"/>
          <a:ext cx="889000" cy="37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162970</xdr:rowOff>
    </xdr:from>
    <xdr:to>
      <xdr:col>81</xdr:col>
      <xdr:colOff>101600</xdr:colOff>
      <xdr:row>58</xdr:row>
      <xdr:rowOff>93120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93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109647</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71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76675</xdr:rowOff>
    </xdr:from>
    <xdr:to>
      <xdr:col>76</xdr:col>
      <xdr:colOff>114300</xdr:colOff>
      <xdr:row>58</xdr:row>
      <xdr:rowOff>132075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3703300" y="10020775"/>
          <a:ext cx="889000" cy="5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164805</xdr:rowOff>
    </xdr:from>
    <xdr:to>
      <xdr:col>76</xdr:col>
      <xdr:colOff>165100</xdr:colOff>
      <xdr:row>58</xdr:row>
      <xdr:rowOff>94955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93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111482</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71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76675</xdr:rowOff>
    </xdr:from>
    <xdr:to>
      <xdr:col>71</xdr:col>
      <xdr:colOff>177800</xdr:colOff>
      <xdr:row>58</xdr:row>
      <xdr:rowOff>95652</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10020775"/>
          <a:ext cx="889000" cy="18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129415</xdr:rowOff>
    </xdr:from>
    <xdr:to>
      <xdr:col>72</xdr:col>
      <xdr:colOff>38100</xdr:colOff>
      <xdr:row>58</xdr:row>
      <xdr:rowOff>59565</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902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76092</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677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153091</xdr:rowOff>
    </xdr:from>
    <xdr:to>
      <xdr:col>67</xdr:col>
      <xdr:colOff>101600</xdr:colOff>
      <xdr:row>58</xdr:row>
      <xdr:rowOff>83241</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925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99768</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700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62099</xdr:rowOff>
    </xdr:from>
    <xdr:to>
      <xdr:col>85</xdr:col>
      <xdr:colOff>177800</xdr:colOff>
      <xdr:row>58</xdr:row>
      <xdr:rowOff>163699</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1000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148476</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92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43549</xdr:rowOff>
    </xdr:from>
    <xdr:to>
      <xdr:col>81</xdr:col>
      <xdr:colOff>101600</xdr:colOff>
      <xdr:row>58</xdr:row>
      <xdr:rowOff>145149</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98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136276</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10080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81275</xdr:rowOff>
    </xdr:from>
    <xdr:to>
      <xdr:col>76</xdr:col>
      <xdr:colOff>165100</xdr:colOff>
      <xdr:row>59</xdr:row>
      <xdr:rowOff>11425</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1002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2552</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10118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25875</xdr:rowOff>
    </xdr:from>
    <xdr:to>
      <xdr:col>72</xdr:col>
      <xdr:colOff>38100</xdr:colOff>
      <xdr:row>58</xdr:row>
      <xdr:rowOff>127475</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96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118602</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1006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44852</xdr:rowOff>
    </xdr:from>
    <xdr:to>
      <xdr:col>67</xdr:col>
      <xdr:colOff>101600</xdr:colOff>
      <xdr:row>58</xdr:row>
      <xdr:rowOff>146452</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988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137579</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10081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20188</xdr:rowOff>
    </xdr:from>
    <xdr:to>
      <xdr:col>85</xdr:col>
      <xdr:colOff>126364</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364588"/>
          <a:ext cx="1269" cy="1148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138315</xdr:rowOff>
    </xdr:from>
    <xdr:ext cx="534377"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213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50,228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20188</xdr:rowOff>
    </xdr:from>
    <xdr:to>
      <xdr:col>86</xdr:col>
      <xdr:colOff>25400</xdr:colOff>
      <xdr:row>72</xdr:row>
      <xdr:rowOff>20188</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36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93751</xdr:rowOff>
    </xdr:from>
    <xdr:to>
      <xdr:col>85</xdr:col>
      <xdr:colOff>127000</xdr:colOff>
      <xdr:row>78</xdr:row>
      <xdr:rowOff>126212</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3466851"/>
          <a:ext cx="838200" cy="3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7101</xdr:rowOff>
    </xdr:from>
    <xdr:ext cx="469744"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2087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155674</xdr:rowOff>
    </xdr:from>
    <xdr:to>
      <xdr:col>85</xdr:col>
      <xdr:colOff>177800</xdr:colOff>
      <xdr:row>78</xdr:row>
      <xdr:rowOff>85824</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357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72949</xdr:rowOff>
    </xdr:from>
    <xdr:to>
      <xdr:col>81</xdr:col>
      <xdr:colOff>50800</xdr:colOff>
      <xdr:row>78</xdr:row>
      <xdr:rowOff>93751</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446049"/>
          <a:ext cx="889000" cy="20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102960</xdr:rowOff>
    </xdr:from>
    <xdr:to>
      <xdr:col>81</xdr:col>
      <xdr:colOff>101600</xdr:colOff>
      <xdr:row>78</xdr:row>
      <xdr:rowOff>33110</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30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49637</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46428" y="1307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143655</xdr:rowOff>
    </xdr:from>
    <xdr:to>
      <xdr:col>76</xdr:col>
      <xdr:colOff>114300</xdr:colOff>
      <xdr:row>78</xdr:row>
      <xdr:rowOff>72949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3002405"/>
          <a:ext cx="889000" cy="443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102319</xdr:rowOff>
    </xdr:from>
    <xdr:to>
      <xdr:col>76</xdr:col>
      <xdr:colOff>165100</xdr:colOff>
      <xdr:row>78</xdr:row>
      <xdr:rowOff>32469</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30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48996</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57428" y="1307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143655</xdr:rowOff>
    </xdr:from>
    <xdr:to>
      <xdr:col>71</xdr:col>
      <xdr:colOff>177800</xdr:colOff>
      <xdr:row>78</xdr:row>
      <xdr:rowOff>26726</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2814300" y="13002405"/>
          <a:ext cx="889000" cy="397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140357</xdr:rowOff>
    </xdr:from>
    <xdr:to>
      <xdr:col>72</xdr:col>
      <xdr:colOff>38100</xdr:colOff>
      <xdr:row>78</xdr:row>
      <xdr:rowOff>70507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34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61634</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68428" y="13434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110937</xdr:rowOff>
    </xdr:from>
    <xdr:to>
      <xdr:col>67</xdr:col>
      <xdr:colOff>101600</xdr:colOff>
      <xdr:row>78</xdr:row>
      <xdr:rowOff>41087</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312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57614</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79428" y="13087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75412</xdr:rowOff>
    </xdr:from>
    <xdr:to>
      <xdr:col>85</xdr:col>
      <xdr:colOff>177800</xdr:colOff>
      <xdr:row>79</xdr:row>
      <xdr:rowOff>5562</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44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161789</xdr:rowOff>
    </xdr:from>
    <xdr:ext cx="378565"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3634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42951</xdr:rowOff>
    </xdr:from>
    <xdr:to>
      <xdr:col>81</xdr:col>
      <xdr:colOff>101600</xdr:colOff>
      <xdr:row>78</xdr:row>
      <xdr:rowOff>144551</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41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135678</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46428" y="13508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22149</xdr:rowOff>
    </xdr:from>
    <xdr:to>
      <xdr:col>76</xdr:col>
      <xdr:colOff>165100</xdr:colOff>
      <xdr:row>78</xdr:row>
      <xdr:rowOff>123749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39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114876</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57428" y="13487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92855</xdr:rowOff>
    </xdr:from>
    <xdr:to>
      <xdr:col>72</xdr:col>
      <xdr:colOff>38100</xdr:colOff>
      <xdr:row>76</xdr:row>
      <xdr:rowOff>23005</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295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39532</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36111" y="12726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147376</xdr:rowOff>
    </xdr:from>
    <xdr:to>
      <xdr:col>67</xdr:col>
      <xdr:colOff>101600</xdr:colOff>
      <xdr:row>78</xdr:row>
      <xdr:rowOff>77526</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34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68653</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79428" y="13441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101764</xdr:rowOff>
    </xdr:from>
    <xdr:to>
      <xdr:col>85</xdr:col>
      <xdr:colOff>126364</xdr:colOff>
      <xdr:row>97</xdr:row>
      <xdr:rowOff>137522</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532264"/>
          <a:ext cx="1269" cy="1235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141349</xdr:rowOff>
    </xdr:from>
    <xdr:ext cx="534377"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77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137522</xdr:rowOff>
    </xdr:from>
    <xdr:to>
      <xdr:col>86</xdr:col>
      <xdr:colOff>25400</xdr:colOff>
      <xdr:row>97</xdr:row>
      <xdr:rowOff>137522</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768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48441</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307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226,638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101764</xdr:rowOff>
    </xdr:from>
    <xdr:to>
      <xdr:col>86</xdr:col>
      <xdr:colOff>25400</xdr:colOff>
      <xdr:row>90</xdr:row>
      <xdr:rowOff>101764</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53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146272</xdr:rowOff>
    </xdr:from>
    <xdr:to>
      <xdr:col>85</xdr:col>
      <xdr:colOff>127000</xdr:colOff>
      <xdr:row>96</xdr:row>
      <xdr:rowOff>153524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6605472"/>
          <a:ext cx="838200" cy="7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143124</xdr:rowOff>
    </xdr:from>
    <xdr:ext cx="534377"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259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120247</xdr:rowOff>
    </xdr:from>
    <xdr:to>
      <xdr:col>85</xdr:col>
      <xdr:colOff>177800</xdr:colOff>
      <xdr:row>96</xdr:row>
      <xdr:rowOff>50397</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40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153524</xdr:rowOff>
    </xdr:from>
    <xdr:to>
      <xdr:col>81</xdr:col>
      <xdr:colOff>50800</xdr:colOff>
      <xdr:row>96</xdr:row>
      <xdr:rowOff>154428</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6612724"/>
          <a:ext cx="889000" cy="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128184</xdr:rowOff>
    </xdr:from>
    <xdr:to>
      <xdr:col>81</xdr:col>
      <xdr:colOff>101600</xdr:colOff>
      <xdr:row>96</xdr:row>
      <xdr:rowOff>58334</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41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74861</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4111" y="16191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154428</xdr:rowOff>
    </xdr:from>
    <xdr:to>
      <xdr:col>76</xdr:col>
      <xdr:colOff>114300</xdr:colOff>
      <xdr:row>96</xdr:row>
      <xdr:rowOff>162961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3703300" y="16613628"/>
          <a:ext cx="889000" cy="8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147188</xdr:rowOff>
    </xdr:from>
    <xdr:to>
      <xdr:col>76</xdr:col>
      <xdr:colOff>165100</xdr:colOff>
      <xdr:row>96</xdr:row>
      <xdr:rowOff>77338</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43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93865</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621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158868</xdr:rowOff>
    </xdr:from>
    <xdr:to>
      <xdr:col>71</xdr:col>
      <xdr:colOff>177800</xdr:colOff>
      <xdr:row>96</xdr:row>
      <xdr:rowOff>162961</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814300" y="16618068"/>
          <a:ext cx="889000" cy="4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158057</xdr:rowOff>
    </xdr:from>
    <xdr:to>
      <xdr:col>72</xdr:col>
      <xdr:colOff>38100</xdr:colOff>
      <xdr:row>96</xdr:row>
      <xdr:rowOff>88207</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44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104734</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622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8576</xdr:rowOff>
    </xdr:from>
    <xdr:to>
      <xdr:col>67</xdr:col>
      <xdr:colOff>101600</xdr:colOff>
      <xdr:row>96</xdr:row>
      <xdr:rowOff>110176</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467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126703</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243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95472</xdr:rowOff>
    </xdr:from>
    <xdr:to>
      <xdr:col>85</xdr:col>
      <xdr:colOff>177800</xdr:colOff>
      <xdr:row>97</xdr:row>
      <xdr:rowOff>25622</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55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73899</xdr:rowOff>
    </xdr:from>
    <xdr:ext cx="534377"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533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102724</xdr:rowOff>
    </xdr:from>
    <xdr:to>
      <xdr:col>81</xdr:col>
      <xdr:colOff>101600</xdr:colOff>
      <xdr:row>97</xdr:row>
      <xdr:rowOff>32874</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561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24001</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654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103628</xdr:rowOff>
    </xdr:from>
    <xdr:to>
      <xdr:col>76</xdr:col>
      <xdr:colOff>165100</xdr:colOff>
      <xdr:row>97</xdr:row>
      <xdr:rowOff>33778</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56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24905</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65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112161</xdr:rowOff>
    </xdr:from>
    <xdr:to>
      <xdr:col>72</xdr:col>
      <xdr:colOff>38100</xdr:colOff>
      <xdr:row>97</xdr:row>
      <xdr:rowOff>42311</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57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33438</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664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108068</xdr:rowOff>
    </xdr:from>
    <xdr:to>
      <xdr:col>67</xdr:col>
      <xdr:colOff>101600</xdr:colOff>
      <xdr:row>97</xdr:row>
      <xdr:rowOff>38218</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56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29345</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659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57404</xdr:rowOff>
    </xdr:from>
    <xdr:to>
      <xdr:col>116</xdr:col>
      <xdr:colOff>62864</xdr:colOff>
      <xdr:row>38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flipV="1">
          <a:off x="22159595" y="5372354"/>
          <a:ext cx="1269"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41165</xdr:rowOff>
    </xdr:from>
    <xdr:ext cx="249299" cy="259045"/>
    <xdr:sp macro="" textlink="">
      <xdr:nvSpPr>
        <xdr:cNvPr id="733" name="諸支出金最小値テキスト">
          <a:extLst>
            <a:ext uri="{FF2B5EF4-FFF2-40B4-BE49-F238E27FC236}">
              <a16:creationId xmlns:a16="http://schemas.microsoft.com/office/drawing/2014/main" id="{00000000-0008-0000-0700-0000DD020000}"/>
            </a:ext>
          </a:extLst>
        </xdr:cNvPr>
        <xdr:cNvSpPr txBox="1"/>
      </xdr:nvSpPr>
      <xdr:spPr>
        <a:xfrm>
          <a:off x="22212300" y="6556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4081</xdr:rowOff>
    </xdr:from>
    <xdr:ext cx="469744" cy="259045"/>
    <xdr:sp macro="" textlink="">
      <xdr:nvSpPr>
        <xdr:cNvPr id="735" name="諸支出金最大値テキスト">
          <a:extLst>
            <a:ext uri="{FF2B5EF4-FFF2-40B4-BE49-F238E27FC236}">
              <a16:creationId xmlns:a16="http://schemas.microsoft.com/office/drawing/2014/main" id="{00000000-0008-0000-0700-0000DF020000}"/>
            </a:ext>
          </a:extLst>
        </xdr:cNvPr>
        <xdr:cNvSpPr txBox="1"/>
      </xdr:nvSpPr>
      <xdr:spPr>
        <a:xfrm>
          <a:off x="22212300" y="5147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57404</xdr:rowOff>
    </xdr:from>
    <xdr:to>
      <xdr:col>116</xdr:col>
      <xdr:colOff>152400</xdr:colOff>
      <xdr:row>31</xdr:row>
      <xdr:rowOff>57404</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5372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130065</xdr:rowOff>
    </xdr:from>
    <xdr:ext cx="313932" cy="259045"/>
    <xdr:sp macro="" textlink="">
      <xdr:nvSpPr>
        <xdr:cNvPr id="738" name="諸支出金平均値テキスト">
          <a:extLst>
            <a:ext uri="{FF2B5EF4-FFF2-40B4-BE49-F238E27FC236}">
              <a16:creationId xmlns:a16="http://schemas.microsoft.com/office/drawing/2014/main" id="{00000000-0008-0000-0700-0000E2020000}"/>
            </a:ext>
          </a:extLst>
        </xdr:cNvPr>
        <xdr:cNvSpPr txBox="1"/>
      </xdr:nvSpPr>
      <xdr:spPr>
        <a:xfrm>
          <a:off x="22212300" y="63022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107188</xdr:rowOff>
    </xdr:from>
    <xdr:to>
      <xdr:col>116</xdr:col>
      <xdr:colOff>114300</xdr:colOff>
      <xdr:row>38</xdr:row>
      <xdr:rowOff>37338</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221107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110046</xdr:rowOff>
    </xdr:from>
    <xdr:to>
      <xdr:col>112</xdr:col>
      <xdr:colOff>38100</xdr:colOff>
      <xdr:row>38</xdr:row>
      <xdr:rowOff>40196</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1272500" y="645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56723</xdr:rowOff>
    </xdr:from>
    <xdr:ext cx="313932"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166333" y="62289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80328</xdr:rowOff>
    </xdr:from>
    <xdr:to>
      <xdr:col>107</xdr:col>
      <xdr:colOff>101600</xdr:colOff>
      <xdr:row>38</xdr:row>
      <xdr:rowOff>10478</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0383500" y="64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27005</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245017" y="6199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120904</xdr:rowOff>
    </xdr:from>
    <xdr:to>
      <xdr:col>102</xdr:col>
      <xdr:colOff>165100</xdr:colOff>
      <xdr:row>38</xdr:row>
      <xdr:rowOff>51054</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19494500" y="646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67581</xdr:rowOff>
    </xdr:from>
    <xdr:ext cx="313932"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9388333" y="62397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124333</xdr:rowOff>
    </xdr:from>
    <xdr:to>
      <xdr:col>98</xdr:col>
      <xdr:colOff>38100</xdr:colOff>
      <xdr:row>36</xdr:row>
      <xdr:rowOff>54483</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8605500" y="6125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71010</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8467017" y="59003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85615</xdr:rowOff>
    </xdr:from>
    <xdr:ext cx="249299" cy="259045"/>
    <xdr:sp macro="" textlink="">
      <xdr:nvSpPr>
        <xdr:cNvPr id="757" name="諸支出金該当値テキスト">
          <a:extLst>
            <a:ext uri="{FF2B5EF4-FFF2-40B4-BE49-F238E27FC236}">
              <a16:creationId xmlns:a16="http://schemas.microsoft.com/office/drawing/2014/main" id="{00000000-0008-0000-0700-0000F5020000}"/>
            </a:ext>
          </a:extLst>
        </xdr:cNvPr>
        <xdr:cNvSpPr txBox="1"/>
      </xdr:nvSpPr>
      <xdr:spPr>
        <a:xfrm>
          <a:off x="22212300" y="6429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a:extLst>
            <a:ext uri="{FF2B5EF4-FFF2-40B4-BE49-F238E27FC236}">
              <a16:creationId xmlns:a16="http://schemas.microsoft.com/office/drawing/2014/main" id="{00000000-0008-0000-0700-00000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a:extLst>
            <a:ext uri="{FF2B5EF4-FFF2-40B4-BE49-F238E27FC236}">
              <a16:creationId xmlns:a16="http://schemas.microsoft.com/office/drawing/2014/main" id="{00000000-0008-0000-0700-00001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a:extLst>
            <a:ext uri="{FF2B5EF4-FFF2-40B4-BE49-F238E27FC236}">
              <a16:creationId xmlns:a16="http://schemas.microsoft.com/office/drawing/2014/main" id="{00000000-0008-0000-0700-00001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a:extLst>
            <a:ext uri="{FF2B5EF4-FFF2-40B4-BE49-F238E27FC236}">
              <a16:creationId xmlns:a16="http://schemas.microsoft.com/office/drawing/2014/main" id="{00000000-0008-0000-0700-00002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令和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年度歳出決算額の</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28.6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％を占める民生費については、住民一人当たり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179,510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円（前年度比＋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15,854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円、類似団体比△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15,316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円）となっており、住民税非課税世帯等への臨時特別給付金（＋</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百万円）や障害者自立支援給付費（＋</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百万円）などの増加が主な要因である。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次に、</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24.1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％を占める衛生費については前年度から</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102,896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円増加しているが、これは佐々クリーンセンター基幹的設備改良事業（</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+1,546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百万円）の増加が主な要因である。</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16.2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％を占める総務費については、住民一人当たり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101,939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円（前年度比＋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4,118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円、類似団体比△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39,436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円）となっており、財政基金積立</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(+74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や減債基金積立</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などの増加が主な要因である。</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8.8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％を占める土木費については、住民一人当たり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55,333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円（前年度比△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19,426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円、類似団体比△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12,299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円）であり、下水道整備基金積立（△</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90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百万円）や市瀬第</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団地外壁改修工事（△</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58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百万円）などの減少が主な要因である。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また、教育費については前年度から</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5,680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円減少しており、これは町民体育館屋根外壁改修工事（△</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118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百万円）や口石小学校校舎屋上防水工事（△</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百万円）などの減少が主な要因である。消防費については前年度から</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3,288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円増加しており、これは第</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分団消防詰所新築事業（＋</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百万円）の増加が主な要因である。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今後、公債費については庁舎建設事業や佐々クリーンセンター基幹的設備改良事業などの大型事業着手により増加していくことが見込まれる。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長崎県佐々町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latin typeface="ＭＳ ゴシック" pitchFamily="49" charset="-128"/>
              <a:ea typeface="ＭＳ ゴシック" pitchFamily="49" charset="-128"/>
            </a:rPr>
            <a:t>財政調整基金残高は、今後の財政需要を鑑み、積み立てを前年度よりも増加</a:t>
          </a:r>
          <a:r>
            <a:rPr kumimoji="1" lang="en-US" altLang="ja-JP" sz="900">
              <a:solidFill>
                <a:sysClr val="windowText" lastClr="000000"/>
              </a:solidFill>
              <a:latin typeface="ＭＳ ゴシック" pitchFamily="49" charset="-128"/>
              <a:ea typeface="ＭＳ ゴシック" pitchFamily="49" charset="-128"/>
            </a:rPr>
            <a:t>(</a:t>
          </a:r>
          <a:r>
            <a:rPr kumimoji="1" lang="ja-JP" altLang="en-US" sz="900">
              <a:solidFill>
                <a:sysClr val="windowText" lastClr="000000"/>
              </a:solidFill>
              <a:latin typeface="ＭＳ ゴシック" pitchFamily="49" charset="-128"/>
              <a:ea typeface="ＭＳ ゴシック" pitchFamily="49" charset="-128"/>
            </a:rPr>
            <a:t>＋</a:t>
          </a:r>
          <a:r>
            <a:rPr kumimoji="1" lang="en-US" altLang="ja-JP" sz="900">
              <a:solidFill>
                <a:sysClr val="windowText" lastClr="000000"/>
              </a:solidFill>
              <a:latin typeface="ＭＳ ゴシック" pitchFamily="49" charset="-128"/>
              <a:ea typeface="ＭＳ ゴシック" pitchFamily="49" charset="-128"/>
            </a:rPr>
            <a:t>79</a:t>
          </a:r>
          <a:r>
            <a:rPr kumimoji="1" lang="ja-JP" altLang="en-US" sz="900">
              <a:solidFill>
                <a:sysClr val="windowText" lastClr="000000"/>
              </a:solidFill>
              <a:latin typeface="ＭＳ ゴシック" pitchFamily="49" charset="-128"/>
              <a:ea typeface="ＭＳ ゴシック" pitchFamily="49" charset="-128"/>
            </a:rPr>
            <a:t>百万円</a:t>
          </a:r>
          <a:r>
            <a:rPr kumimoji="1" lang="en-US" altLang="ja-JP" sz="900">
              <a:solidFill>
                <a:sysClr val="windowText" lastClr="000000"/>
              </a:solidFill>
              <a:latin typeface="ＭＳ ゴシック" pitchFamily="49" charset="-128"/>
              <a:ea typeface="ＭＳ ゴシック" pitchFamily="49" charset="-128"/>
            </a:rPr>
            <a:t>)</a:t>
          </a:r>
          <a:r>
            <a:rPr kumimoji="1" lang="ja-JP" altLang="en-US" sz="900">
              <a:solidFill>
                <a:sysClr val="windowText" lastClr="000000"/>
              </a:solidFill>
              <a:latin typeface="ＭＳ ゴシック" pitchFamily="49" charset="-128"/>
              <a:ea typeface="ＭＳ ゴシック" pitchFamily="49" charset="-128"/>
            </a:rPr>
            <a:t>したことや取り崩しを実施しなかったことなどにより財政調整基金残高は増加している。</a:t>
          </a:r>
          <a:endParaRPr kumimoji="1" lang="en-US" altLang="ja-JP" sz="900">
            <a:solidFill>
              <a:sysClr val="windowText" lastClr="000000"/>
            </a:solidFill>
            <a:latin typeface="ＭＳ ゴシック" pitchFamily="49" charset="-128"/>
            <a:ea typeface="ＭＳ ゴシック" pitchFamily="49" charset="-128"/>
          </a:endParaRPr>
        </a:p>
        <a:p>
          <a:r>
            <a:rPr kumimoji="1" lang="ja-JP" altLang="en-US" sz="900">
              <a:solidFill>
                <a:sysClr val="windowText" lastClr="000000"/>
              </a:solidFill>
              <a:latin typeface="ＭＳ ゴシック" pitchFamily="49" charset="-128"/>
              <a:ea typeface="ＭＳ ゴシック" pitchFamily="49" charset="-128"/>
            </a:rPr>
            <a:t>普通交付税の増加により標準財政規模が前年度から</a:t>
          </a:r>
          <a:r>
            <a:rPr kumimoji="1" lang="en-US" altLang="ja-JP" sz="900">
              <a:solidFill>
                <a:sysClr val="windowText" lastClr="000000"/>
              </a:solidFill>
              <a:latin typeface="ＭＳ ゴシック" pitchFamily="49" charset="-128"/>
              <a:ea typeface="ＭＳ ゴシック" pitchFamily="49" charset="-128"/>
            </a:rPr>
            <a:t>27</a:t>
          </a:r>
          <a:r>
            <a:rPr kumimoji="1" lang="ja-JP" altLang="en-US" sz="900">
              <a:solidFill>
                <a:sysClr val="windowText" lastClr="000000"/>
              </a:solidFill>
              <a:latin typeface="ＭＳ ゴシック" pitchFamily="49" charset="-128"/>
              <a:ea typeface="ＭＳ ゴシック" pitchFamily="49" charset="-128"/>
            </a:rPr>
            <a:t>百万円増加しているものの、財政調整基金残高の増加も大きく、財政調整基金残高の割合は</a:t>
          </a:r>
          <a:r>
            <a:rPr kumimoji="1" lang="en-US" altLang="ja-JP" sz="900">
              <a:solidFill>
                <a:sysClr val="windowText" lastClr="000000"/>
              </a:solidFill>
              <a:latin typeface="ＭＳ ゴシック" pitchFamily="49" charset="-128"/>
              <a:ea typeface="ＭＳ ゴシック" pitchFamily="49" charset="-128"/>
            </a:rPr>
            <a:t>8.15</a:t>
          </a:r>
          <a:r>
            <a:rPr kumimoji="1" lang="ja-JP" altLang="en-US" sz="900">
              <a:solidFill>
                <a:sysClr val="windowText" lastClr="000000"/>
              </a:solidFill>
              <a:latin typeface="ＭＳ ゴシック" pitchFamily="49" charset="-128"/>
              <a:ea typeface="ＭＳ ゴシック" pitchFamily="49" charset="-128"/>
            </a:rPr>
            <a:t>ポイント増加している。実質収支額の割合は</a:t>
          </a:r>
          <a:r>
            <a:rPr kumimoji="1" lang="en-US" altLang="ja-JP" sz="900">
              <a:solidFill>
                <a:sysClr val="windowText" lastClr="000000"/>
              </a:solidFill>
              <a:latin typeface="ＭＳ ゴシック" pitchFamily="49" charset="-128"/>
              <a:ea typeface="ＭＳ ゴシック" pitchFamily="49" charset="-128"/>
            </a:rPr>
            <a:t>0.58</a:t>
          </a:r>
          <a:r>
            <a:rPr kumimoji="1" lang="ja-JP" altLang="en-US" sz="900">
              <a:solidFill>
                <a:sysClr val="windowText" lastClr="000000"/>
              </a:solidFill>
              <a:latin typeface="ＭＳ ゴシック" pitchFamily="49" charset="-128"/>
              <a:ea typeface="ＭＳ ゴシック" pitchFamily="49" charset="-128"/>
            </a:rPr>
            <a:t>ポイント減少しており、これは庁舎建設事業、佐々クリーンセンター基幹的設備改良事業などの翌年度に繰り越すべき財源の増加が主な要因で、実質単年度収支比率についても財政調整基金残高の増と単年度収支の減により</a:t>
          </a:r>
          <a:r>
            <a:rPr kumimoji="1" lang="en-US" altLang="ja-JP" sz="900">
              <a:solidFill>
                <a:sysClr val="windowText" lastClr="000000"/>
              </a:solidFill>
              <a:latin typeface="ＭＳ ゴシック" pitchFamily="49" charset="-128"/>
              <a:ea typeface="ＭＳ ゴシック" pitchFamily="49" charset="-128"/>
            </a:rPr>
            <a:t>4.88</a:t>
          </a:r>
          <a:r>
            <a:rPr kumimoji="1" lang="ja-JP" altLang="en-US" sz="900">
              <a:solidFill>
                <a:sysClr val="windowText" lastClr="000000"/>
              </a:solidFill>
              <a:latin typeface="ＭＳ ゴシック" pitchFamily="49" charset="-128"/>
              <a:ea typeface="ＭＳ ゴシック" pitchFamily="49" charset="-128"/>
            </a:rPr>
            <a:t>ポイント増加している。</a:t>
          </a:r>
        </a:p>
        <a:p>
          <a:r>
            <a:rPr kumimoji="1" lang="ja-JP" altLang="en-US" sz="900">
              <a:solidFill>
                <a:sysClr val="windowText" lastClr="000000"/>
              </a:solidFill>
              <a:latin typeface="ＭＳ ゴシック" pitchFamily="49" charset="-128"/>
              <a:ea typeface="ＭＳ ゴシック" pitchFamily="49" charset="-128"/>
            </a:rPr>
            <a:t>財政調整基金残高は、前年度比</a:t>
          </a:r>
          <a:r>
            <a:rPr kumimoji="1" lang="en-US" altLang="ja-JP" sz="900">
              <a:solidFill>
                <a:sysClr val="windowText" lastClr="000000"/>
              </a:solidFill>
              <a:latin typeface="ＭＳ ゴシック" pitchFamily="49" charset="-128"/>
              <a:ea typeface="ＭＳ ゴシック" pitchFamily="49" charset="-128"/>
            </a:rPr>
            <a:t>+322</a:t>
          </a:r>
          <a:r>
            <a:rPr kumimoji="1" lang="ja-JP" altLang="en-US" sz="900">
              <a:solidFill>
                <a:sysClr val="windowText" lastClr="000000"/>
              </a:solidFill>
              <a:latin typeface="ＭＳ ゴシック" pitchFamily="49" charset="-128"/>
              <a:ea typeface="ＭＳ ゴシック" pitchFamily="49" charset="-128"/>
            </a:rPr>
            <a:t>百万円の</a:t>
          </a:r>
          <a:r>
            <a:rPr kumimoji="1" lang="en-US" altLang="ja-JP" sz="900">
              <a:solidFill>
                <a:sysClr val="windowText" lastClr="000000"/>
              </a:solidFill>
              <a:latin typeface="ＭＳ ゴシック" pitchFamily="49" charset="-128"/>
              <a:ea typeface="ＭＳ ゴシック" pitchFamily="49" charset="-128"/>
            </a:rPr>
            <a:t>1,312</a:t>
          </a:r>
          <a:r>
            <a:rPr kumimoji="1" lang="ja-JP" altLang="en-US" sz="900">
              <a:solidFill>
                <a:sysClr val="windowText" lastClr="000000"/>
              </a:solidFill>
              <a:latin typeface="ＭＳ ゴシック" pitchFamily="49" charset="-128"/>
              <a:ea typeface="ＭＳ ゴシック" pitchFamily="49" charset="-128"/>
            </a:rPr>
            <a:t>百万円となっている。</a:t>
          </a:r>
        </a:p>
        <a:p>
          <a:r>
            <a:rPr kumimoji="1" lang="ja-JP" altLang="en-US" sz="900">
              <a:solidFill>
                <a:sysClr val="windowText" lastClr="000000"/>
              </a:solidFill>
              <a:latin typeface="ＭＳ ゴシック" pitchFamily="49" charset="-128"/>
              <a:ea typeface="ＭＳ ゴシック" pitchFamily="49" charset="-128"/>
            </a:rPr>
            <a:t>実質収支額は、前年度比△</a:t>
          </a:r>
          <a:r>
            <a:rPr kumimoji="1" lang="en-US" altLang="ja-JP" sz="900">
              <a:solidFill>
                <a:sysClr val="windowText" lastClr="000000"/>
              </a:solidFill>
              <a:latin typeface="ＭＳ ゴシック" pitchFamily="49" charset="-128"/>
              <a:ea typeface="ＭＳ ゴシック" pitchFamily="49" charset="-128"/>
            </a:rPr>
            <a:t>20</a:t>
          </a:r>
          <a:r>
            <a:rPr kumimoji="1" lang="ja-JP" altLang="en-US" sz="900">
              <a:solidFill>
                <a:sysClr val="windowText" lastClr="000000"/>
              </a:solidFill>
              <a:latin typeface="ＭＳ ゴシック" pitchFamily="49" charset="-128"/>
              <a:ea typeface="ＭＳ ゴシック" pitchFamily="49" charset="-128"/>
            </a:rPr>
            <a:t>百万円の</a:t>
          </a:r>
          <a:r>
            <a:rPr kumimoji="1" lang="en-US" altLang="ja-JP" sz="900">
              <a:solidFill>
                <a:sysClr val="windowText" lastClr="000000"/>
              </a:solidFill>
              <a:latin typeface="ＭＳ ゴシック" pitchFamily="49" charset="-128"/>
              <a:ea typeface="ＭＳ ゴシック" pitchFamily="49" charset="-128"/>
            </a:rPr>
            <a:t>312</a:t>
          </a:r>
          <a:r>
            <a:rPr kumimoji="1" lang="ja-JP" altLang="en-US" sz="900">
              <a:solidFill>
                <a:sysClr val="windowText" lastClr="000000"/>
              </a:solidFill>
              <a:latin typeface="ＭＳ ゴシック" pitchFamily="49" charset="-128"/>
              <a:ea typeface="ＭＳ ゴシック" pitchFamily="49" charset="-128"/>
            </a:rPr>
            <a:t>百万円となっている。</a:t>
          </a:r>
        </a:p>
        <a:p>
          <a:r>
            <a:rPr kumimoji="1" lang="ja-JP" altLang="en-US" sz="900">
              <a:solidFill>
                <a:sysClr val="windowText" lastClr="000000"/>
              </a:solidFill>
              <a:latin typeface="ＭＳ ゴシック" pitchFamily="49" charset="-128"/>
              <a:ea typeface="ＭＳ ゴシック" pitchFamily="49" charset="-128"/>
            </a:rPr>
            <a:t>実質単年度収支は、前年度比＋</a:t>
          </a:r>
          <a:r>
            <a:rPr kumimoji="1" lang="en-US" altLang="ja-JP" sz="900">
              <a:solidFill>
                <a:sysClr val="windowText" lastClr="000000"/>
              </a:solidFill>
              <a:latin typeface="ＭＳ ゴシック" pitchFamily="49" charset="-128"/>
              <a:ea typeface="ＭＳ ゴシック" pitchFamily="49" charset="-128"/>
            </a:rPr>
            <a:t>189</a:t>
          </a:r>
          <a:r>
            <a:rPr kumimoji="1" lang="ja-JP" altLang="en-US" sz="900">
              <a:solidFill>
                <a:sysClr val="windowText" lastClr="000000"/>
              </a:solidFill>
              <a:latin typeface="ＭＳ ゴシック" pitchFamily="49" charset="-128"/>
              <a:ea typeface="ＭＳ ゴシック" pitchFamily="49" charset="-128"/>
            </a:rPr>
            <a:t>百万円の</a:t>
          </a:r>
          <a:r>
            <a:rPr kumimoji="1" lang="en-US" altLang="ja-JP" sz="900">
              <a:solidFill>
                <a:sysClr val="windowText" lastClr="000000"/>
              </a:solidFill>
              <a:latin typeface="ＭＳ ゴシック" pitchFamily="49" charset="-128"/>
              <a:ea typeface="ＭＳ ゴシック" pitchFamily="49" charset="-128"/>
            </a:rPr>
            <a:t>302</a:t>
          </a:r>
          <a:r>
            <a:rPr kumimoji="1" lang="ja-JP" altLang="en-US" sz="900">
              <a:solidFill>
                <a:sysClr val="windowText" lastClr="000000"/>
              </a:solidFill>
              <a:latin typeface="ＭＳ ゴシック" pitchFamily="49" charset="-128"/>
              <a:ea typeface="ＭＳ ゴシック" pitchFamily="49" charset="-128"/>
            </a:rPr>
            <a:t>百万円となっている。</a:t>
          </a:r>
          <a:endParaRPr kumimoji="1" lang="en-US" altLang="ja-JP" sz="900">
            <a:solidFill>
              <a:sysClr val="windowText" lastClr="000000"/>
            </a:solidFill>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長崎県佐々町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ysClr val="windowText" lastClr="000000"/>
              </a:solidFill>
              <a:latin typeface="ＭＳ ゴシック" pitchFamily="49" charset="-128"/>
              <a:ea typeface="ＭＳ ゴシック" pitchFamily="49" charset="-128"/>
            </a:rPr>
            <a:t>・一般会計については、歳入歳出総額はともに増加したものの、大型事業の翌年度に繰り越すべき財源も増加し、実質収支は前年度から</a:t>
          </a:r>
          <a:r>
            <a:rPr kumimoji="1" lang="en-US" altLang="ja-JP" sz="1600">
              <a:solidFill>
                <a:sysClr val="windowText" lastClr="000000"/>
              </a:solidFill>
              <a:latin typeface="ＭＳ ゴシック" pitchFamily="49" charset="-128"/>
              <a:ea typeface="ＭＳ ゴシック" pitchFamily="49" charset="-128"/>
            </a:rPr>
            <a:t>20</a:t>
          </a:r>
          <a:r>
            <a:rPr kumimoji="1" lang="ja-JP" altLang="en-US" sz="1600">
              <a:solidFill>
                <a:sysClr val="windowText" lastClr="000000"/>
              </a:solidFill>
              <a:latin typeface="ＭＳ ゴシック" pitchFamily="49" charset="-128"/>
              <a:ea typeface="ＭＳ ゴシック" pitchFamily="49" charset="-128"/>
            </a:rPr>
            <a:t>百万円減少したことで、前年度比△</a:t>
          </a:r>
          <a:r>
            <a:rPr kumimoji="1" lang="en-US" altLang="ja-JP" sz="1600">
              <a:solidFill>
                <a:sysClr val="windowText" lastClr="000000"/>
              </a:solidFill>
              <a:latin typeface="ＭＳ ゴシック" pitchFamily="49" charset="-128"/>
              <a:ea typeface="ＭＳ ゴシック" pitchFamily="49" charset="-128"/>
            </a:rPr>
            <a:t>0.58</a:t>
          </a:r>
          <a:r>
            <a:rPr kumimoji="1" lang="ja-JP" altLang="en-US" sz="1600">
              <a:solidFill>
                <a:sysClr val="windowText" lastClr="000000"/>
              </a:solidFill>
              <a:latin typeface="ＭＳ ゴシック" pitchFamily="49" charset="-128"/>
              <a:ea typeface="ＭＳ ゴシック" pitchFamily="49" charset="-128"/>
            </a:rPr>
            <a:t>ポイントとなっている。</a:t>
          </a:r>
        </a:p>
        <a:p>
          <a:r>
            <a:rPr kumimoji="1" lang="ja-JP" altLang="en-US" sz="1600">
              <a:solidFill>
                <a:sysClr val="windowText" lastClr="000000"/>
              </a:solidFill>
              <a:latin typeface="ＭＳ ゴシック" pitchFamily="49" charset="-128"/>
              <a:ea typeface="ＭＳ ゴシック" pitchFamily="49" charset="-128"/>
            </a:rPr>
            <a:t>・国民健康保険特別会計については、被保険者数の減少による保険税の減少や特別交付金の減少などにより、実質収支は前年度から</a:t>
          </a:r>
          <a:r>
            <a:rPr kumimoji="1" lang="en-US" altLang="ja-JP" sz="1600">
              <a:solidFill>
                <a:sysClr val="windowText" lastClr="000000"/>
              </a:solidFill>
              <a:latin typeface="ＭＳ ゴシック" pitchFamily="49" charset="-128"/>
              <a:ea typeface="ＭＳ ゴシック" pitchFamily="49" charset="-128"/>
            </a:rPr>
            <a:t>10</a:t>
          </a:r>
          <a:r>
            <a:rPr kumimoji="1" lang="ja-JP" altLang="en-US" sz="1600">
              <a:solidFill>
                <a:sysClr val="windowText" lastClr="000000"/>
              </a:solidFill>
              <a:latin typeface="ＭＳ ゴシック" pitchFamily="49" charset="-128"/>
              <a:ea typeface="ＭＳ ゴシック" pitchFamily="49" charset="-128"/>
            </a:rPr>
            <a:t>百万円減少したことで、前年度比△</a:t>
          </a:r>
          <a:r>
            <a:rPr kumimoji="1" lang="en-US" altLang="ja-JP" sz="1600">
              <a:solidFill>
                <a:sysClr val="windowText" lastClr="000000"/>
              </a:solidFill>
              <a:latin typeface="ＭＳ ゴシック" pitchFamily="49" charset="-128"/>
              <a:ea typeface="ＭＳ ゴシック" pitchFamily="49" charset="-128"/>
            </a:rPr>
            <a:t>0.26</a:t>
          </a:r>
          <a:r>
            <a:rPr kumimoji="1" lang="ja-JP" altLang="en-US" sz="1600">
              <a:solidFill>
                <a:sysClr val="windowText" lastClr="000000"/>
              </a:solidFill>
              <a:latin typeface="ＭＳ ゴシック" pitchFamily="49" charset="-128"/>
              <a:ea typeface="ＭＳ ゴシック" pitchFamily="49" charset="-128"/>
            </a:rPr>
            <a:t>ポイントとなっている。</a:t>
          </a:r>
        </a:p>
        <a:p>
          <a:r>
            <a:rPr kumimoji="1" lang="ja-JP" altLang="en-US" sz="1600">
              <a:solidFill>
                <a:sysClr val="windowText" lastClr="000000"/>
              </a:solidFill>
              <a:latin typeface="ＭＳ ゴシック" pitchFamily="49" charset="-128"/>
              <a:ea typeface="ＭＳ ゴシック" pitchFamily="49" charset="-128"/>
            </a:rPr>
            <a:t>・水道事業会計については、流動負債の未払金が増加したことで資金剰余額は前年度から</a:t>
          </a:r>
          <a:r>
            <a:rPr kumimoji="1" lang="en-US" altLang="ja-JP" sz="1600">
              <a:solidFill>
                <a:sysClr val="windowText" lastClr="000000"/>
              </a:solidFill>
              <a:latin typeface="ＭＳ ゴシック" pitchFamily="49" charset="-128"/>
              <a:ea typeface="ＭＳ ゴシック" pitchFamily="49" charset="-128"/>
            </a:rPr>
            <a:t>1</a:t>
          </a:r>
          <a:r>
            <a:rPr kumimoji="1" lang="ja-JP" altLang="en-US" sz="1600">
              <a:solidFill>
                <a:sysClr val="windowText" lastClr="000000"/>
              </a:solidFill>
              <a:latin typeface="ＭＳ ゴシック" pitchFamily="49" charset="-128"/>
              <a:ea typeface="ＭＳ ゴシック" pitchFamily="49" charset="-128"/>
            </a:rPr>
            <a:t>百万円減少しており、前年度比△</a:t>
          </a:r>
          <a:r>
            <a:rPr kumimoji="1" lang="en-US" altLang="ja-JP" sz="1600">
              <a:solidFill>
                <a:sysClr val="windowText" lastClr="000000"/>
              </a:solidFill>
              <a:latin typeface="ＭＳ ゴシック" pitchFamily="49" charset="-128"/>
              <a:ea typeface="ＭＳ ゴシック" pitchFamily="49" charset="-128"/>
            </a:rPr>
            <a:t>0.20</a:t>
          </a:r>
          <a:r>
            <a:rPr kumimoji="1" lang="ja-JP" altLang="en-US" sz="1600">
              <a:solidFill>
                <a:sysClr val="windowText" lastClr="000000"/>
              </a:solidFill>
              <a:latin typeface="ＭＳ ゴシック" pitchFamily="49" charset="-128"/>
              <a:ea typeface="ＭＳ ゴシック" pitchFamily="49" charset="-128"/>
            </a:rPr>
            <a:t>ポイントとなっている。</a:t>
          </a:r>
        </a:p>
        <a:p>
          <a:r>
            <a:rPr kumimoji="1" lang="ja-JP" altLang="en-US" sz="1600">
              <a:solidFill>
                <a:sysClr val="windowText" lastClr="000000"/>
              </a:solidFill>
              <a:latin typeface="ＭＳ ゴシック" pitchFamily="49" charset="-128"/>
              <a:ea typeface="ＭＳ ゴシック" pitchFamily="49" charset="-128"/>
            </a:rPr>
            <a:t>・公共下水道事業会計については、流動負債の未払金が増加したことで資金剰余額は前年度から</a:t>
          </a:r>
          <a:r>
            <a:rPr kumimoji="1" lang="en-US" altLang="ja-JP" sz="1600">
              <a:solidFill>
                <a:sysClr val="windowText" lastClr="000000"/>
              </a:solidFill>
              <a:latin typeface="ＭＳ ゴシック" pitchFamily="49" charset="-128"/>
              <a:ea typeface="ＭＳ ゴシック" pitchFamily="49" charset="-128"/>
            </a:rPr>
            <a:t>1</a:t>
          </a:r>
          <a:r>
            <a:rPr kumimoji="1" lang="ja-JP" altLang="en-US" sz="1600">
              <a:solidFill>
                <a:sysClr val="windowText" lastClr="000000"/>
              </a:solidFill>
              <a:latin typeface="ＭＳ ゴシック" pitchFamily="49" charset="-128"/>
              <a:ea typeface="ＭＳ ゴシック" pitchFamily="49" charset="-128"/>
            </a:rPr>
            <a:t>百万円減少しており、前年度比△</a:t>
          </a:r>
          <a:r>
            <a:rPr kumimoji="1" lang="en-US" altLang="ja-JP" sz="1600">
              <a:solidFill>
                <a:sysClr val="windowText" lastClr="000000"/>
              </a:solidFill>
              <a:latin typeface="ＭＳ ゴシック" pitchFamily="49" charset="-128"/>
              <a:ea typeface="ＭＳ ゴシック" pitchFamily="49" charset="-128"/>
            </a:rPr>
            <a:t>0.04</a:t>
          </a:r>
          <a:r>
            <a:rPr kumimoji="1" lang="ja-JP" altLang="en-US" sz="1600">
              <a:solidFill>
                <a:sysClr val="windowText" lastClr="000000"/>
              </a:solidFill>
              <a:latin typeface="ＭＳ ゴシック" pitchFamily="49" charset="-128"/>
              <a:ea typeface="ＭＳ ゴシック" pitchFamily="49" charset="-128"/>
            </a:rPr>
            <a:t>ポイントとなっている。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長崎県佐々町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元利償還金については</a:t>
          </a:r>
          <a:r>
            <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13</a:t>
          </a: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百万円増加しており、令和</a:t>
          </a:r>
          <a:r>
            <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4</a:t>
          </a: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年度同意の公営住宅建設事業債</a:t>
          </a:r>
          <a:r>
            <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令和</a:t>
          </a:r>
          <a:r>
            <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5</a:t>
          </a: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年度償還</a:t>
          </a:r>
          <a:r>
            <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6</a:t>
          </a: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a:t>
          </a:r>
          <a:r>
            <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、公共施設等適正管理推進事業債</a:t>
          </a:r>
          <a:r>
            <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長寿命化事業</a:t>
          </a:r>
          <a:r>
            <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町民体育館屋根外壁改修事業</a:t>
          </a:r>
          <a:r>
            <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令和</a:t>
          </a:r>
          <a:r>
            <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5</a:t>
          </a: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年度償還</a:t>
          </a:r>
          <a:r>
            <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5</a:t>
          </a: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a:t>
          </a:r>
          <a:r>
            <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などの償還開始が主な要因である。</a:t>
          </a:r>
          <a:endPar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算入公債費等については</a:t>
          </a:r>
          <a:r>
            <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9</a:t>
          </a: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百万円減少しており、平成</a:t>
          </a:r>
          <a:r>
            <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24</a:t>
          </a: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年度同意の緊急防災・減災事業債</a:t>
          </a:r>
          <a:r>
            <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発行額</a:t>
          </a:r>
          <a:r>
            <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99</a:t>
          </a: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a:t>
          </a:r>
          <a:r>
            <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、平成</a:t>
          </a:r>
          <a:r>
            <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19</a:t>
          </a: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年度同意の臨時地方道整備事業債</a:t>
          </a:r>
          <a:r>
            <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発行額</a:t>
          </a:r>
          <a:r>
            <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76</a:t>
          </a: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a:t>
          </a:r>
          <a:r>
            <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などの需要額算入終了などが主な要因である。</a:t>
          </a:r>
          <a:endPar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公営企業債の元利償還金に対する繰入金は</a:t>
          </a:r>
          <a:r>
            <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11</a:t>
          </a: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百万円減少しており、雨水処理等に要する経費の繰出基準額の減少が主な要因である。</a:t>
          </a:r>
          <a:endPar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今後も大型事業の実施により、元利償還金の増加が見込まれる。</a:t>
          </a:r>
          <a:endPar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満期一括償還地方債を利用していない。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長崎県佐々町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一般会計等に係る地方債の現在高については</a:t>
          </a:r>
          <a:r>
            <a:rPr kumimoji="1" lang="en-US" altLang="ja-JP" sz="1400">
              <a:solidFill>
                <a:sysClr val="windowText" lastClr="000000"/>
              </a:solidFill>
              <a:latin typeface="ＭＳ ゴシック" pitchFamily="49" charset="-128"/>
              <a:ea typeface="ＭＳ ゴシック" pitchFamily="49" charset="-128"/>
            </a:rPr>
            <a:t>1,029</a:t>
          </a:r>
          <a:r>
            <a:rPr kumimoji="1" lang="ja-JP" altLang="en-US" sz="1400">
              <a:solidFill>
                <a:sysClr val="windowText" lastClr="000000"/>
              </a:solidFill>
              <a:latin typeface="ＭＳ ゴシック" pitchFamily="49" charset="-128"/>
              <a:ea typeface="ＭＳ ゴシック" pitchFamily="49" charset="-128"/>
            </a:rPr>
            <a:t>百万円増加しており、令和</a:t>
          </a:r>
          <a:r>
            <a:rPr kumimoji="1" lang="en-US" altLang="ja-JP" sz="1400">
              <a:solidFill>
                <a:sysClr val="windowText" lastClr="000000"/>
              </a:solidFill>
              <a:latin typeface="ＭＳ ゴシック" pitchFamily="49" charset="-128"/>
              <a:ea typeface="ＭＳ ゴシック" pitchFamily="49" charset="-128"/>
            </a:rPr>
            <a:t>5</a:t>
          </a:r>
          <a:r>
            <a:rPr kumimoji="1" lang="ja-JP" altLang="en-US" sz="1400">
              <a:solidFill>
                <a:sysClr val="windowText" lastClr="000000"/>
              </a:solidFill>
              <a:latin typeface="ＭＳ ゴシック" pitchFamily="49" charset="-128"/>
              <a:ea typeface="ＭＳ ゴシック" pitchFamily="49" charset="-128"/>
            </a:rPr>
            <a:t>年度発行の一般廃棄物処理事業債</a:t>
          </a:r>
          <a:r>
            <a:rPr kumimoji="1" lang="en-US" altLang="ja-JP" sz="1400">
              <a:solidFill>
                <a:sysClr val="windowText" lastClr="000000"/>
              </a:solidFill>
              <a:latin typeface="ＭＳ ゴシック" pitchFamily="49" charset="-128"/>
              <a:ea typeface="ＭＳ ゴシック" pitchFamily="49" charset="-128"/>
            </a:rPr>
            <a:t>(985</a:t>
          </a:r>
          <a:r>
            <a:rPr kumimoji="1" lang="ja-JP" altLang="en-US" sz="1400">
              <a:solidFill>
                <a:sysClr val="windowText" lastClr="000000"/>
              </a:solidFill>
              <a:latin typeface="ＭＳ ゴシック" pitchFamily="49" charset="-128"/>
              <a:ea typeface="ＭＳ ゴシック" pitchFamily="49" charset="-128"/>
            </a:rPr>
            <a:t>百万円</a:t>
          </a:r>
          <a:r>
            <a:rPr kumimoji="1" lang="en-US" altLang="ja-JP" sz="1400">
              <a:solidFill>
                <a:sysClr val="windowText" lastClr="000000"/>
              </a:solidFill>
              <a:latin typeface="ＭＳ ゴシック" pitchFamily="49" charset="-128"/>
              <a:ea typeface="ＭＳ ゴシック" pitchFamily="49" charset="-128"/>
            </a:rPr>
            <a:t>)</a:t>
          </a:r>
          <a:r>
            <a:rPr kumimoji="1" lang="ja-JP" altLang="en-US" sz="1400">
              <a:solidFill>
                <a:sysClr val="windowText" lastClr="000000"/>
              </a:solidFill>
              <a:latin typeface="ＭＳ ゴシック" pitchFamily="49" charset="-128"/>
              <a:ea typeface="ＭＳ ゴシック" pitchFamily="49" charset="-128"/>
            </a:rPr>
            <a:t>や公共施設等適正管理推進事業債の市町村役場機能緊急保全事業</a:t>
          </a:r>
          <a:r>
            <a:rPr kumimoji="1" lang="en-US" altLang="ja-JP" sz="1400">
              <a:solidFill>
                <a:sysClr val="windowText" lastClr="000000"/>
              </a:solidFill>
              <a:latin typeface="ＭＳ ゴシック" pitchFamily="49" charset="-128"/>
              <a:ea typeface="ＭＳ ゴシック" pitchFamily="49" charset="-128"/>
            </a:rPr>
            <a:t>(298</a:t>
          </a:r>
          <a:r>
            <a:rPr kumimoji="1" lang="ja-JP" altLang="en-US" sz="1400">
              <a:solidFill>
                <a:sysClr val="windowText" lastClr="000000"/>
              </a:solidFill>
              <a:latin typeface="ＭＳ ゴシック" pitchFamily="49" charset="-128"/>
              <a:ea typeface="ＭＳ ゴシック" pitchFamily="49" charset="-128"/>
            </a:rPr>
            <a:t>百万円</a:t>
          </a:r>
          <a:r>
            <a:rPr kumimoji="1" lang="en-US" altLang="ja-JP" sz="1400">
              <a:solidFill>
                <a:sysClr val="windowText" lastClr="000000"/>
              </a:solidFill>
              <a:latin typeface="ＭＳ ゴシック" pitchFamily="49" charset="-128"/>
              <a:ea typeface="ＭＳ ゴシック" pitchFamily="49" charset="-128"/>
            </a:rPr>
            <a:t>)</a:t>
          </a:r>
          <a:r>
            <a:rPr kumimoji="1" lang="ja-JP" altLang="en-US" sz="1400">
              <a:solidFill>
                <a:sysClr val="windowText" lastClr="000000"/>
              </a:solidFill>
              <a:latin typeface="ＭＳ ゴシック" pitchFamily="49" charset="-128"/>
              <a:ea typeface="ＭＳ ゴシック" pitchFamily="49" charset="-128"/>
            </a:rPr>
            <a:t>などが主な要因となっている。</a:t>
          </a:r>
        </a:p>
        <a:p>
          <a:r>
            <a:rPr kumimoji="1" lang="ja-JP" altLang="en-US" sz="1400">
              <a:solidFill>
                <a:sysClr val="windowText" lastClr="000000"/>
              </a:solidFill>
              <a:latin typeface="ＭＳ ゴシック" pitchFamily="49" charset="-128"/>
              <a:ea typeface="ＭＳ ゴシック" pitchFamily="49" charset="-128"/>
            </a:rPr>
            <a:t>公営企業債等繰入見込額については</a:t>
          </a:r>
          <a:r>
            <a:rPr kumimoji="1" lang="en-US" altLang="ja-JP" sz="1400">
              <a:solidFill>
                <a:sysClr val="windowText" lastClr="000000"/>
              </a:solidFill>
              <a:latin typeface="ＭＳ ゴシック" pitchFamily="49" charset="-128"/>
              <a:ea typeface="ＭＳ ゴシック" pitchFamily="49" charset="-128"/>
            </a:rPr>
            <a:t>214</a:t>
          </a:r>
          <a:r>
            <a:rPr kumimoji="1" lang="ja-JP" altLang="en-US" sz="1400">
              <a:solidFill>
                <a:sysClr val="windowText" lastClr="000000"/>
              </a:solidFill>
              <a:latin typeface="ＭＳ ゴシック" pitchFamily="49" charset="-128"/>
              <a:ea typeface="ＭＳ ゴシック" pitchFamily="49" charset="-128"/>
            </a:rPr>
            <a:t>百万円減少しており、平成</a:t>
          </a:r>
          <a:r>
            <a:rPr kumimoji="1" lang="en-US" altLang="ja-JP" sz="1400">
              <a:solidFill>
                <a:sysClr val="windowText" lastClr="000000"/>
              </a:solidFill>
              <a:latin typeface="ＭＳ ゴシック" pitchFamily="49" charset="-128"/>
              <a:ea typeface="ＭＳ ゴシック" pitchFamily="49" charset="-128"/>
            </a:rPr>
            <a:t>5</a:t>
          </a:r>
          <a:r>
            <a:rPr kumimoji="1" lang="ja-JP" altLang="en-US" sz="1400">
              <a:solidFill>
                <a:sysClr val="windowText" lastClr="000000"/>
              </a:solidFill>
              <a:latin typeface="ＭＳ ゴシック" pitchFamily="49" charset="-128"/>
              <a:ea typeface="ＭＳ ゴシック" pitchFamily="49" charset="-128"/>
            </a:rPr>
            <a:t>年度及び平成</a:t>
          </a:r>
          <a:r>
            <a:rPr kumimoji="1" lang="en-US" altLang="ja-JP" sz="1400">
              <a:solidFill>
                <a:sysClr val="windowText" lastClr="000000"/>
              </a:solidFill>
              <a:latin typeface="ＭＳ ゴシック" pitchFamily="49" charset="-128"/>
              <a:ea typeface="ＭＳ ゴシック" pitchFamily="49" charset="-128"/>
            </a:rPr>
            <a:t>7</a:t>
          </a:r>
          <a:r>
            <a:rPr kumimoji="1" lang="ja-JP" altLang="en-US" sz="1400">
              <a:solidFill>
                <a:sysClr val="windowText" lastClr="000000"/>
              </a:solidFill>
              <a:latin typeface="ＭＳ ゴシック" pitchFamily="49" charset="-128"/>
              <a:ea typeface="ＭＳ ゴシック" pitchFamily="49" charset="-128"/>
            </a:rPr>
            <a:t>年度発行の下水道事業債の償還終了などが主な要因となっている。</a:t>
          </a:r>
        </a:p>
        <a:p>
          <a:r>
            <a:rPr kumimoji="1" lang="ja-JP" altLang="en-US" sz="1400">
              <a:solidFill>
                <a:sysClr val="windowText" lastClr="000000"/>
              </a:solidFill>
              <a:latin typeface="ＭＳ ゴシック" pitchFamily="49" charset="-128"/>
              <a:ea typeface="ＭＳ ゴシック" pitchFamily="49" charset="-128"/>
            </a:rPr>
            <a:t>充当可能基金については</a:t>
          </a:r>
          <a:r>
            <a:rPr kumimoji="1" lang="en-US" altLang="ja-JP" sz="1400">
              <a:solidFill>
                <a:sysClr val="windowText" lastClr="000000"/>
              </a:solidFill>
              <a:latin typeface="ＭＳ ゴシック" pitchFamily="49" charset="-128"/>
              <a:ea typeface="ＭＳ ゴシック" pitchFamily="49" charset="-128"/>
            </a:rPr>
            <a:t>380</a:t>
          </a:r>
          <a:r>
            <a:rPr kumimoji="1" lang="ja-JP" altLang="en-US" sz="1400">
              <a:solidFill>
                <a:sysClr val="windowText" lastClr="000000"/>
              </a:solidFill>
              <a:latin typeface="ＭＳ ゴシック" pitchFamily="49" charset="-128"/>
              <a:ea typeface="ＭＳ ゴシック" pitchFamily="49" charset="-128"/>
            </a:rPr>
            <a:t>百万円減少しており、大型事業の実施による庁舎整備基金取崩し</a:t>
          </a:r>
          <a:r>
            <a:rPr kumimoji="1" lang="en-US" altLang="ja-JP" sz="1400">
              <a:solidFill>
                <a:sysClr val="windowText" lastClr="000000"/>
              </a:solidFill>
              <a:latin typeface="ＭＳ ゴシック" pitchFamily="49" charset="-128"/>
              <a:ea typeface="ＭＳ ゴシック" pitchFamily="49" charset="-128"/>
            </a:rPr>
            <a:t>(300</a:t>
          </a:r>
          <a:r>
            <a:rPr kumimoji="1" lang="ja-JP" altLang="en-US" sz="1400">
              <a:solidFill>
                <a:sysClr val="windowText" lastClr="000000"/>
              </a:solidFill>
              <a:latin typeface="ＭＳ ゴシック" pitchFamily="49" charset="-128"/>
              <a:ea typeface="ＭＳ ゴシック" pitchFamily="49" charset="-128"/>
            </a:rPr>
            <a:t>百万円</a:t>
          </a:r>
          <a:r>
            <a:rPr kumimoji="1" lang="en-US" altLang="ja-JP" sz="1400">
              <a:solidFill>
                <a:sysClr val="windowText" lastClr="000000"/>
              </a:solidFill>
              <a:latin typeface="ＭＳ ゴシック" pitchFamily="49" charset="-128"/>
              <a:ea typeface="ＭＳ ゴシック" pitchFamily="49" charset="-128"/>
            </a:rPr>
            <a:t>)</a:t>
          </a:r>
          <a:r>
            <a:rPr kumimoji="1" lang="ja-JP" altLang="en-US" sz="1400">
              <a:solidFill>
                <a:sysClr val="windowText" lastClr="000000"/>
              </a:solidFill>
              <a:latin typeface="ＭＳ ゴシック" pitchFamily="49" charset="-128"/>
              <a:ea typeface="ＭＳ ゴシック" pitchFamily="49" charset="-128"/>
            </a:rPr>
            <a:t>、公共施設整備基金取崩し</a:t>
          </a:r>
          <a:r>
            <a:rPr kumimoji="1" lang="en-US" altLang="ja-JP" sz="1400">
              <a:solidFill>
                <a:sysClr val="windowText" lastClr="000000"/>
              </a:solidFill>
              <a:latin typeface="ＭＳ ゴシック" pitchFamily="49" charset="-128"/>
              <a:ea typeface="ＭＳ ゴシック" pitchFamily="49" charset="-128"/>
            </a:rPr>
            <a:t>(125</a:t>
          </a:r>
          <a:r>
            <a:rPr kumimoji="1" lang="ja-JP" altLang="en-US" sz="1400">
              <a:solidFill>
                <a:sysClr val="windowText" lastClr="000000"/>
              </a:solidFill>
              <a:latin typeface="ＭＳ ゴシック" pitchFamily="49" charset="-128"/>
              <a:ea typeface="ＭＳ ゴシック" pitchFamily="49" charset="-128"/>
            </a:rPr>
            <a:t>百万円</a:t>
          </a:r>
          <a:r>
            <a:rPr kumimoji="1" lang="en-US" altLang="ja-JP" sz="1400">
              <a:solidFill>
                <a:sysClr val="windowText" lastClr="000000"/>
              </a:solidFill>
              <a:latin typeface="ＭＳ ゴシック" pitchFamily="49" charset="-128"/>
              <a:ea typeface="ＭＳ ゴシック" pitchFamily="49" charset="-128"/>
            </a:rPr>
            <a:t>)</a:t>
          </a:r>
          <a:r>
            <a:rPr kumimoji="1" lang="ja-JP" altLang="en-US" sz="1400">
              <a:solidFill>
                <a:sysClr val="windowText" lastClr="000000"/>
              </a:solidFill>
              <a:latin typeface="ＭＳ ゴシック" pitchFamily="49" charset="-128"/>
              <a:ea typeface="ＭＳ ゴシック" pitchFamily="49" charset="-128"/>
            </a:rPr>
            <a:t>などが主な要因となっている。</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今後も大型事業の実施により、一般会計等に係る地方債の現在高の増加と充当可能基金の減少が見込まれる。</a:t>
          </a:r>
        </a:p>
        <a:p>
          <a:endParaRPr kumimoji="1" lang="en-US" altLang="ja-JP" sz="1400">
            <a:solidFill>
              <a:sysClr val="windowText" lastClr="000000"/>
            </a:solidFill>
            <a:latin typeface="ＭＳ ゴシック" pitchFamily="49" charset="-128"/>
            <a:ea typeface="ＭＳ ゴシック" pitchFamily="49" charset="-128"/>
          </a:endParaRPr>
        </a:p>
        <a:p>
          <a:endParaRPr kumimoji="1" lang="ja-JP" altLang="en-US" sz="1400">
            <a:solidFill>
              <a:sysClr val="windowText" lastClr="000000"/>
            </a:solidFill>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長崎県佐々町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・庁舎建設事業の実施による庁舎整備基金の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、佐々クリーンセンター基幹的設備改良事業などの実施による公共施設整備基金の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、下水道整備のために下水道整備基金を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百万円取崩しなどにより基金全体としては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今後は、公共施設の老朽化対策等に係る課題に直面することが見込まれている。多額の費用発生に備え、基金の適正管理に努める。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また、基金の有効活用を図るため、近年取り崩しがない基金等については統廃合や使途の変更を実施する。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・下水道整備基金</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下水道整備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・体育文化振興基金</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体育及び芸術文化の振興と普及</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・地域福祉基金</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地域福祉の向上</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・地域振興基金</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福祉活動の促進・快適な生活環境の形成等</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・協働のまちづくり促進基金</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町民団体と町との協働によるまちづくり促進、町民の行政参加の機会の確保と意識の醸成及び行政コストの</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削減とサービスの向上</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・水資源開発基金</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町の水資源の開発</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・ふるさと水と土保全対策基金</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中山間地域における集落農道、用排水路、ため池などの農業用施設の整備及び森林の保全並びに農村環境等の</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整備促進</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・公共施設整備基金</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公共施設の増改築及び補修</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・森林環境譲与税基金</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森林の整備等</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・ふるさと応援基金</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ふるさと納税制度を活用し、まちづくりを実現するための事業</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・庁舎整備基金</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庁舎の整備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・環境整備協力費基金</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環境整備協力費を活用し、教育及び子育て環境整備や福祉の向上及び健康増進、豊かな自然を守るため</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の環境保全等の整備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・学校施設整備基金</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小・中学校の整備</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・庁舎整備基金、公共施設整備基金及び下水道整備基金の取崩しが主な要因となり、</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587</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百万円の減少</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・庁舎建設事業や佐々クリーンセンター施設基幹的設備改良事業などの大型事業への着手に併せて取り崩しを行うことになるが、今後も引き続き適正な基金管</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理を行っていく。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・前年度決算剰余金積み立てにより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166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百万円の積立て</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・定期預金及び債券運用に係る利子積立により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百万円の積立て</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・今後の財政需要を見込み</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積立て、取崩しは実施なし</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・財源不足補填のための現在の基金規模を適正に管理していく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・定期預金及び債券運用に係る利子積立により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年度臨時財政対策債償還基金費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年度臨時財政対策債償還費分として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・その他の起債償還分として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今後償還のピークを迎えた際に、公債費抑制のための繰上償還や財政負担の平準化のための取崩しを行うこととなるが、計画的な基金管理を行っていく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70" zoomScaleNormal="70" workbookViewId="0">
      <selection activeCell="B1" sqref="B1:DI1"/>
    </sheetView>
  </sheetViews>
  <sheetFormatPr defaultColWidth="0" defaultRowHeight="11.25" zeroHeight="1"/>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c r="B2" s="182" t="s">
        <v>77</v>
      </c>
      <c r="C2" s="182"/>
      <c r="D2" s="183"/>
    </row>
    <row r="3" spans="1:119" ht="18.75" customHeight="1" thickBot="1">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9475366</v>
      </c>
      <c r="BO4" s="449"/>
      <c r="BP4" s="449"/>
      <c r="BQ4" s="449"/>
      <c r="BR4" s="449"/>
      <c r="BS4" s="449"/>
      <c r="BT4" s="449"/>
      <c r="BU4" s="450"/>
      <c r="BV4" s="448">
        <v>8022614</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8.1</v>
      </c>
      <c r="CU4" s="589"/>
      <c r="CV4" s="589"/>
      <c r="CW4" s="589"/>
      <c r="CX4" s="589"/>
      <c r="CY4" s="589"/>
      <c r="CZ4" s="589"/>
      <c r="DA4" s="590"/>
      <c r="DB4" s="588">
        <v>8.6999999999999993</v>
      </c>
      <c r="DC4" s="589"/>
      <c r="DD4" s="589"/>
      <c r="DE4" s="589"/>
      <c r="DF4" s="589"/>
      <c r="DG4" s="589"/>
      <c r="DH4" s="589"/>
      <c r="DI4" s="590"/>
    </row>
    <row r="5" spans="1:119" ht="18.75" customHeight="1">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8777334</v>
      </c>
      <c r="BO5" s="420"/>
      <c r="BP5" s="420"/>
      <c r="BQ5" s="420"/>
      <c r="BR5" s="420"/>
      <c r="BS5" s="420"/>
      <c r="BT5" s="420"/>
      <c r="BU5" s="421"/>
      <c r="BV5" s="419">
        <v>7548355</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91</v>
      </c>
      <c r="CU5" s="417"/>
      <c r="CV5" s="417"/>
      <c r="CW5" s="417"/>
      <c r="CX5" s="417"/>
      <c r="CY5" s="417"/>
      <c r="CZ5" s="417"/>
      <c r="DA5" s="418"/>
      <c r="DB5" s="416">
        <v>90.2</v>
      </c>
      <c r="DC5" s="417"/>
      <c r="DD5" s="417"/>
      <c r="DE5" s="417"/>
      <c r="DF5" s="417"/>
      <c r="DG5" s="417"/>
      <c r="DH5" s="417"/>
      <c r="DI5" s="418"/>
    </row>
    <row r="6" spans="1:119" ht="18.75" customHeight="1">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698032</v>
      </c>
      <c r="BO6" s="420"/>
      <c r="BP6" s="420"/>
      <c r="BQ6" s="420"/>
      <c r="BR6" s="420"/>
      <c r="BS6" s="420"/>
      <c r="BT6" s="420"/>
      <c r="BU6" s="421"/>
      <c r="BV6" s="419">
        <v>474259</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91.8</v>
      </c>
      <c r="CU6" s="563"/>
      <c r="CV6" s="563"/>
      <c r="CW6" s="563"/>
      <c r="CX6" s="563"/>
      <c r="CY6" s="563"/>
      <c r="CZ6" s="563"/>
      <c r="DA6" s="564"/>
      <c r="DB6" s="562">
        <v>91.8</v>
      </c>
      <c r="DC6" s="563"/>
      <c r="DD6" s="563"/>
      <c r="DE6" s="563"/>
      <c r="DF6" s="563"/>
      <c r="DG6" s="563"/>
      <c r="DH6" s="563"/>
      <c r="DI6" s="564"/>
    </row>
    <row r="7" spans="1:119" ht="18.75" customHeight="1">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386051</v>
      </c>
      <c r="BO7" s="420"/>
      <c r="BP7" s="420"/>
      <c r="BQ7" s="420"/>
      <c r="BR7" s="420"/>
      <c r="BS7" s="420"/>
      <c r="BT7" s="420"/>
      <c r="BU7" s="421"/>
      <c r="BV7" s="419">
        <v>142244</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3860003</v>
      </c>
      <c r="CU7" s="420"/>
      <c r="CV7" s="420"/>
      <c r="CW7" s="420"/>
      <c r="CX7" s="420"/>
      <c r="CY7" s="420"/>
      <c r="CZ7" s="420"/>
      <c r="DA7" s="421"/>
      <c r="DB7" s="419">
        <v>3832577</v>
      </c>
      <c r="DC7" s="420"/>
      <c r="DD7" s="420"/>
      <c r="DE7" s="420"/>
      <c r="DF7" s="420"/>
      <c r="DG7" s="420"/>
      <c r="DH7" s="420"/>
      <c r="DI7" s="421"/>
    </row>
    <row r="8" spans="1:119" ht="18.75" customHeight="1" thickBot="1">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311981</v>
      </c>
      <c r="BO8" s="420"/>
      <c r="BP8" s="420"/>
      <c r="BQ8" s="420"/>
      <c r="BR8" s="420"/>
      <c r="BS8" s="420"/>
      <c r="BT8" s="420"/>
      <c r="BU8" s="421"/>
      <c r="BV8" s="419">
        <v>332015</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0.48</v>
      </c>
      <c r="CU8" s="523"/>
      <c r="CV8" s="523"/>
      <c r="CW8" s="523"/>
      <c r="CX8" s="523"/>
      <c r="CY8" s="523"/>
      <c r="CZ8" s="523"/>
      <c r="DA8" s="524"/>
      <c r="DB8" s="522">
        <v>0.54</v>
      </c>
      <c r="DC8" s="523"/>
      <c r="DD8" s="523"/>
      <c r="DE8" s="523"/>
      <c r="DF8" s="523"/>
      <c r="DG8" s="523"/>
      <c r="DH8" s="523"/>
      <c r="DI8" s="524"/>
    </row>
    <row r="9" spans="1:119" ht="18.75" customHeight="1" thickBot="1">
      <c r="A9" s="181"/>
      <c r="B9" s="551" t="s">
        <v>106</v>
      </c>
      <c r="C9" s="552"/>
      <c r="D9" s="552"/>
      <c r="E9" s="552"/>
      <c r="F9" s="552"/>
      <c r="G9" s="552"/>
      <c r="H9" s="552"/>
      <c r="I9" s="552"/>
      <c r="J9" s="552"/>
      <c r="K9" s="470"/>
      <c r="L9" s="553" t="s">
        <v>107</v>
      </c>
      <c r="M9" s="554"/>
      <c r="N9" s="554"/>
      <c r="O9" s="554"/>
      <c r="P9" s="554"/>
      <c r="Q9" s="555"/>
      <c r="R9" s="556">
        <v>13912</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-20034</v>
      </c>
      <c r="BO9" s="420"/>
      <c r="BP9" s="420"/>
      <c r="BQ9" s="420"/>
      <c r="BR9" s="420"/>
      <c r="BS9" s="420"/>
      <c r="BT9" s="420"/>
      <c r="BU9" s="421"/>
      <c r="BV9" s="419">
        <v>-7766</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9.6</v>
      </c>
      <c r="CU9" s="417"/>
      <c r="CV9" s="417"/>
      <c r="CW9" s="417"/>
      <c r="CX9" s="417"/>
      <c r="CY9" s="417"/>
      <c r="CZ9" s="417"/>
      <c r="DA9" s="418"/>
      <c r="DB9" s="416">
        <v>10.199999999999999</v>
      </c>
      <c r="DC9" s="417"/>
      <c r="DD9" s="417"/>
      <c r="DE9" s="417"/>
      <c r="DF9" s="417"/>
      <c r="DG9" s="417"/>
      <c r="DH9" s="417"/>
      <c r="DI9" s="418"/>
    </row>
    <row r="10" spans="1:119" ht="18.75" customHeight="1" thickBot="1">
      <c r="A10" s="181"/>
      <c r="B10" s="551"/>
      <c r="C10" s="552"/>
      <c r="D10" s="552"/>
      <c r="E10" s="552"/>
      <c r="F10" s="552"/>
      <c r="G10" s="552"/>
      <c r="H10" s="552"/>
      <c r="I10" s="552"/>
      <c r="J10" s="552"/>
      <c r="K10" s="470"/>
      <c r="L10" s="375" t="s">
        <v>112</v>
      </c>
      <c r="M10" s="376"/>
      <c r="N10" s="376"/>
      <c r="O10" s="376"/>
      <c r="P10" s="376"/>
      <c r="Q10" s="377"/>
      <c r="R10" s="372">
        <v>13626</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90</v>
      </c>
      <c r="AV10" s="478"/>
      <c r="AW10" s="478"/>
      <c r="AX10" s="478"/>
      <c r="AY10" s="433" t="s">
        <v>114</v>
      </c>
      <c r="AZ10" s="434"/>
      <c r="BA10" s="434"/>
      <c r="BB10" s="434"/>
      <c r="BC10" s="434"/>
      <c r="BD10" s="434"/>
      <c r="BE10" s="434"/>
      <c r="BF10" s="434"/>
      <c r="BG10" s="434"/>
      <c r="BH10" s="434"/>
      <c r="BI10" s="434"/>
      <c r="BJ10" s="434"/>
      <c r="BK10" s="434"/>
      <c r="BL10" s="434"/>
      <c r="BM10" s="435"/>
      <c r="BN10" s="419">
        <v>321718</v>
      </c>
      <c r="BO10" s="420"/>
      <c r="BP10" s="420"/>
      <c r="BQ10" s="420"/>
      <c r="BR10" s="420"/>
      <c r="BS10" s="420"/>
      <c r="BT10" s="420"/>
      <c r="BU10" s="421"/>
      <c r="BV10" s="419">
        <v>247379</v>
      </c>
      <c r="BW10" s="420"/>
      <c r="BX10" s="420"/>
      <c r="BY10" s="420"/>
      <c r="BZ10" s="420"/>
      <c r="CA10" s="420"/>
      <c r="CB10" s="420"/>
      <c r="CC10" s="421"/>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c r="A11" s="181"/>
      <c r="B11" s="551"/>
      <c r="C11" s="552"/>
      <c r="D11" s="552"/>
      <c r="E11" s="552"/>
      <c r="F11" s="552"/>
      <c r="G11" s="552"/>
      <c r="H11" s="552"/>
      <c r="I11" s="552"/>
      <c r="J11" s="552"/>
      <c r="K11" s="470"/>
      <c r="L11" s="380" t="s">
        <v>116</v>
      </c>
      <c r="M11" s="381"/>
      <c r="N11" s="381"/>
      <c r="O11" s="381"/>
      <c r="P11" s="381"/>
      <c r="Q11" s="382"/>
      <c r="R11" s="548" t="s">
        <v>117</v>
      </c>
      <c r="S11" s="549"/>
      <c r="T11" s="549"/>
      <c r="U11" s="549"/>
      <c r="V11" s="550"/>
      <c r="W11" s="560"/>
      <c r="X11" s="370"/>
      <c r="Y11" s="370"/>
      <c r="Z11" s="370"/>
      <c r="AA11" s="370"/>
      <c r="AB11" s="370"/>
      <c r="AC11" s="370"/>
      <c r="AD11" s="370"/>
      <c r="AE11" s="370"/>
      <c r="AF11" s="370"/>
      <c r="AG11" s="370"/>
      <c r="AH11" s="370"/>
      <c r="AI11" s="370"/>
      <c r="AJ11" s="370"/>
      <c r="AK11" s="370"/>
      <c r="AL11" s="561"/>
      <c r="AM11" s="476" t="s">
        <v>118</v>
      </c>
      <c r="AN11" s="376"/>
      <c r="AO11" s="376"/>
      <c r="AP11" s="376"/>
      <c r="AQ11" s="376"/>
      <c r="AR11" s="376"/>
      <c r="AS11" s="376"/>
      <c r="AT11" s="377"/>
      <c r="AU11" s="477" t="s">
        <v>90</v>
      </c>
      <c r="AV11" s="478"/>
      <c r="AW11" s="478"/>
      <c r="AX11" s="478"/>
      <c r="AY11" s="433" t="s">
        <v>119</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120</v>
      </c>
      <c r="CE11" s="379"/>
      <c r="CF11" s="379"/>
      <c r="CG11" s="379"/>
      <c r="CH11" s="379"/>
      <c r="CI11" s="379"/>
      <c r="CJ11" s="379"/>
      <c r="CK11" s="379"/>
      <c r="CL11" s="379"/>
      <c r="CM11" s="379"/>
      <c r="CN11" s="379"/>
      <c r="CO11" s="379"/>
      <c r="CP11" s="379"/>
      <c r="CQ11" s="379"/>
      <c r="CR11" s="379"/>
      <c r="CS11" s="460"/>
      <c r="CT11" s="522" t="s">
        <v>121</v>
      </c>
      <c r="CU11" s="523"/>
      <c r="CV11" s="523"/>
      <c r="CW11" s="523"/>
      <c r="CX11" s="523"/>
      <c r="CY11" s="523"/>
      <c r="CZ11" s="523"/>
      <c r="DA11" s="524"/>
      <c r="DB11" s="522" t="s">
        <v>121</v>
      </c>
      <c r="DC11" s="523"/>
      <c r="DD11" s="523"/>
      <c r="DE11" s="523"/>
      <c r="DF11" s="523"/>
      <c r="DG11" s="523"/>
      <c r="DH11" s="523"/>
      <c r="DI11" s="524"/>
    </row>
    <row r="12" spans="1:119" ht="18.75" customHeight="1">
      <c r="A12" s="181"/>
      <c r="B12" s="525" t="s">
        <v>122</v>
      </c>
      <c r="C12" s="526"/>
      <c r="D12" s="526"/>
      <c r="E12" s="526"/>
      <c r="F12" s="526"/>
      <c r="G12" s="526"/>
      <c r="H12" s="526"/>
      <c r="I12" s="526"/>
      <c r="J12" s="526"/>
      <c r="K12" s="527"/>
      <c r="L12" s="534" t="s">
        <v>123</v>
      </c>
      <c r="M12" s="535"/>
      <c r="N12" s="535"/>
      <c r="O12" s="535"/>
      <c r="P12" s="535"/>
      <c r="Q12" s="536"/>
      <c r="R12" s="537">
        <v>13988</v>
      </c>
      <c r="S12" s="538"/>
      <c r="T12" s="538"/>
      <c r="U12" s="538"/>
      <c r="V12" s="539"/>
      <c r="W12" s="540" t="s">
        <v>1</v>
      </c>
      <c r="X12" s="478"/>
      <c r="Y12" s="478"/>
      <c r="Z12" s="478"/>
      <c r="AA12" s="478"/>
      <c r="AB12" s="541"/>
      <c r="AC12" s="542" t="s">
        <v>124</v>
      </c>
      <c r="AD12" s="543"/>
      <c r="AE12" s="543"/>
      <c r="AF12" s="543"/>
      <c r="AG12" s="544"/>
      <c r="AH12" s="542" t="s">
        <v>125</v>
      </c>
      <c r="AI12" s="543"/>
      <c r="AJ12" s="543"/>
      <c r="AK12" s="543"/>
      <c r="AL12" s="545"/>
      <c r="AM12" s="476" t="s">
        <v>126</v>
      </c>
      <c r="AN12" s="376"/>
      <c r="AO12" s="376"/>
      <c r="AP12" s="376"/>
      <c r="AQ12" s="376"/>
      <c r="AR12" s="376"/>
      <c r="AS12" s="376"/>
      <c r="AT12" s="377"/>
      <c r="AU12" s="477" t="s">
        <v>90</v>
      </c>
      <c r="AV12" s="478"/>
      <c r="AW12" s="478"/>
      <c r="AX12" s="478"/>
      <c r="AY12" s="433" t="s">
        <v>127</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126924</v>
      </c>
      <c r="BW12" s="420"/>
      <c r="BX12" s="420"/>
      <c r="BY12" s="420"/>
      <c r="BZ12" s="420"/>
      <c r="CA12" s="420"/>
      <c r="CB12" s="420"/>
      <c r="CC12" s="421"/>
      <c r="CD12" s="459" t="s">
        <v>128</v>
      </c>
      <c r="CE12" s="379"/>
      <c r="CF12" s="379"/>
      <c r="CG12" s="379"/>
      <c r="CH12" s="379"/>
      <c r="CI12" s="379"/>
      <c r="CJ12" s="379"/>
      <c r="CK12" s="379"/>
      <c r="CL12" s="379"/>
      <c r="CM12" s="379"/>
      <c r="CN12" s="379"/>
      <c r="CO12" s="379"/>
      <c r="CP12" s="379"/>
      <c r="CQ12" s="379"/>
      <c r="CR12" s="379"/>
      <c r="CS12" s="460"/>
      <c r="CT12" s="522" t="s">
        <v>121</v>
      </c>
      <c r="CU12" s="523"/>
      <c r="CV12" s="523"/>
      <c r="CW12" s="523"/>
      <c r="CX12" s="523"/>
      <c r="CY12" s="523"/>
      <c r="CZ12" s="523"/>
      <c r="DA12" s="524"/>
      <c r="DB12" s="522" t="s">
        <v>121</v>
      </c>
      <c r="DC12" s="523"/>
      <c r="DD12" s="523"/>
      <c r="DE12" s="523"/>
      <c r="DF12" s="523"/>
      <c r="DG12" s="523"/>
      <c r="DH12" s="523"/>
      <c r="DI12" s="524"/>
    </row>
    <row r="13" spans="1:119" ht="18.75" customHeight="1">
      <c r="A13" s="181"/>
      <c r="B13" s="528"/>
      <c r="C13" s="529"/>
      <c r="D13" s="529"/>
      <c r="E13" s="529"/>
      <c r="F13" s="529"/>
      <c r="G13" s="529"/>
      <c r="H13" s="529"/>
      <c r="I13" s="529"/>
      <c r="J13" s="529"/>
      <c r="K13" s="530"/>
      <c r="L13" s="190"/>
      <c r="M13" s="503" t="s">
        <v>129</v>
      </c>
      <c r="N13" s="504"/>
      <c r="O13" s="504"/>
      <c r="P13" s="504"/>
      <c r="Q13" s="505"/>
      <c r="R13" s="506">
        <v>13908</v>
      </c>
      <c r="S13" s="507"/>
      <c r="T13" s="507"/>
      <c r="U13" s="507"/>
      <c r="V13" s="508"/>
      <c r="W13" s="509" t="s">
        <v>130</v>
      </c>
      <c r="X13" s="405"/>
      <c r="Y13" s="405"/>
      <c r="Z13" s="405"/>
      <c r="AA13" s="405"/>
      <c r="AB13" s="406"/>
      <c r="AC13" s="372">
        <v>316</v>
      </c>
      <c r="AD13" s="373"/>
      <c r="AE13" s="373"/>
      <c r="AF13" s="373"/>
      <c r="AG13" s="374"/>
      <c r="AH13" s="372">
        <v>350</v>
      </c>
      <c r="AI13" s="373"/>
      <c r="AJ13" s="373"/>
      <c r="AK13" s="373"/>
      <c r="AL13" s="432"/>
      <c r="AM13" s="476" t="s">
        <v>131</v>
      </c>
      <c r="AN13" s="376"/>
      <c r="AO13" s="376"/>
      <c r="AP13" s="376"/>
      <c r="AQ13" s="376"/>
      <c r="AR13" s="376"/>
      <c r="AS13" s="376"/>
      <c r="AT13" s="377"/>
      <c r="AU13" s="477" t="s">
        <v>132</v>
      </c>
      <c r="AV13" s="478"/>
      <c r="AW13" s="478"/>
      <c r="AX13" s="478"/>
      <c r="AY13" s="433" t="s">
        <v>133</v>
      </c>
      <c r="AZ13" s="434"/>
      <c r="BA13" s="434"/>
      <c r="BB13" s="434"/>
      <c r="BC13" s="434"/>
      <c r="BD13" s="434"/>
      <c r="BE13" s="434"/>
      <c r="BF13" s="434"/>
      <c r="BG13" s="434"/>
      <c r="BH13" s="434"/>
      <c r="BI13" s="434"/>
      <c r="BJ13" s="434"/>
      <c r="BK13" s="434"/>
      <c r="BL13" s="434"/>
      <c r="BM13" s="435"/>
      <c r="BN13" s="419">
        <v>301684</v>
      </c>
      <c r="BO13" s="420"/>
      <c r="BP13" s="420"/>
      <c r="BQ13" s="420"/>
      <c r="BR13" s="420"/>
      <c r="BS13" s="420"/>
      <c r="BT13" s="420"/>
      <c r="BU13" s="421"/>
      <c r="BV13" s="419">
        <v>112689</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8.8000000000000007</v>
      </c>
      <c r="CU13" s="417"/>
      <c r="CV13" s="417"/>
      <c r="CW13" s="417"/>
      <c r="CX13" s="417"/>
      <c r="CY13" s="417"/>
      <c r="CZ13" s="417"/>
      <c r="DA13" s="418"/>
      <c r="DB13" s="416">
        <v>8.6</v>
      </c>
      <c r="DC13" s="417"/>
      <c r="DD13" s="417"/>
      <c r="DE13" s="417"/>
      <c r="DF13" s="417"/>
      <c r="DG13" s="417"/>
      <c r="DH13" s="417"/>
      <c r="DI13" s="418"/>
    </row>
    <row r="14" spans="1:119" ht="18.75" customHeight="1" thickBot="1">
      <c r="A14" s="181"/>
      <c r="B14" s="528"/>
      <c r="C14" s="529"/>
      <c r="D14" s="529"/>
      <c r="E14" s="529"/>
      <c r="F14" s="529"/>
      <c r="G14" s="529"/>
      <c r="H14" s="529"/>
      <c r="I14" s="529"/>
      <c r="J14" s="529"/>
      <c r="K14" s="530"/>
      <c r="L14" s="493" t="s">
        <v>135</v>
      </c>
      <c r="M14" s="546"/>
      <c r="N14" s="546"/>
      <c r="O14" s="546"/>
      <c r="P14" s="546"/>
      <c r="Q14" s="547"/>
      <c r="R14" s="506">
        <v>14103</v>
      </c>
      <c r="S14" s="507"/>
      <c r="T14" s="507"/>
      <c r="U14" s="507"/>
      <c r="V14" s="508"/>
      <c r="W14" s="510"/>
      <c r="X14" s="408"/>
      <c r="Y14" s="408"/>
      <c r="Z14" s="408"/>
      <c r="AA14" s="408"/>
      <c r="AB14" s="409"/>
      <c r="AC14" s="499">
        <v>4.7</v>
      </c>
      <c r="AD14" s="500"/>
      <c r="AE14" s="500"/>
      <c r="AF14" s="500"/>
      <c r="AG14" s="501"/>
      <c r="AH14" s="499">
        <v>5.4</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121</v>
      </c>
      <c r="CU14" s="517"/>
      <c r="CV14" s="517"/>
      <c r="CW14" s="517"/>
      <c r="CX14" s="517"/>
      <c r="CY14" s="517"/>
      <c r="CZ14" s="517"/>
      <c r="DA14" s="518"/>
      <c r="DB14" s="516" t="s">
        <v>121</v>
      </c>
      <c r="DC14" s="517"/>
      <c r="DD14" s="517"/>
      <c r="DE14" s="517"/>
      <c r="DF14" s="517"/>
      <c r="DG14" s="517"/>
      <c r="DH14" s="517"/>
      <c r="DI14" s="518"/>
    </row>
    <row r="15" spans="1:119" ht="18.75" customHeight="1">
      <c r="A15" s="181"/>
      <c r="B15" s="528"/>
      <c r="C15" s="529"/>
      <c r="D15" s="529"/>
      <c r="E15" s="529"/>
      <c r="F15" s="529"/>
      <c r="G15" s="529"/>
      <c r="H15" s="529"/>
      <c r="I15" s="529"/>
      <c r="J15" s="529"/>
      <c r="K15" s="530"/>
      <c r="L15" s="190"/>
      <c r="M15" s="503" t="s">
        <v>129</v>
      </c>
      <c r="N15" s="504"/>
      <c r="O15" s="504"/>
      <c r="P15" s="504"/>
      <c r="Q15" s="505"/>
      <c r="R15" s="506">
        <v>14041</v>
      </c>
      <c r="S15" s="507"/>
      <c r="T15" s="507"/>
      <c r="U15" s="507"/>
      <c r="V15" s="508"/>
      <c r="W15" s="509" t="s">
        <v>137</v>
      </c>
      <c r="X15" s="405"/>
      <c r="Y15" s="405"/>
      <c r="Z15" s="405"/>
      <c r="AA15" s="405"/>
      <c r="AB15" s="406"/>
      <c r="AC15" s="372">
        <v>1760</v>
      </c>
      <c r="AD15" s="373"/>
      <c r="AE15" s="373"/>
      <c r="AF15" s="373"/>
      <c r="AG15" s="374"/>
      <c r="AH15" s="372">
        <v>1614</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1608298</v>
      </c>
      <c r="BO15" s="449"/>
      <c r="BP15" s="449"/>
      <c r="BQ15" s="449"/>
      <c r="BR15" s="449"/>
      <c r="BS15" s="449"/>
      <c r="BT15" s="449"/>
      <c r="BU15" s="450"/>
      <c r="BV15" s="448">
        <v>1667920</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26.3</v>
      </c>
      <c r="AD16" s="500"/>
      <c r="AE16" s="500"/>
      <c r="AF16" s="500"/>
      <c r="AG16" s="501"/>
      <c r="AH16" s="499">
        <v>24.8</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3425618</v>
      </c>
      <c r="BO16" s="420"/>
      <c r="BP16" s="420"/>
      <c r="BQ16" s="420"/>
      <c r="BR16" s="420"/>
      <c r="BS16" s="420"/>
      <c r="BT16" s="420"/>
      <c r="BU16" s="421"/>
      <c r="BV16" s="419">
        <v>3327139</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4626</v>
      </c>
      <c r="AD17" s="373"/>
      <c r="AE17" s="373"/>
      <c r="AF17" s="373"/>
      <c r="AG17" s="374"/>
      <c r="AH17" s="372">
        <v>4535</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2009020</v>
      </c>
      <c r="BO17" s="420"/>
      <c r="BP17" s="420"/>
      <c r="BQ17" s="420"/>
      <c r="BR17" s="420"/>
      <c r="BS17" s="420"/>
      <c r="BT17" s="420"/>
      <c r="BU17" s="421"/>
      <c r="BV17" s="419">
        <v>2105247</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c r="A18" s="181"/>
      <c r="B18" s="469" t="s">
        <v>147</v>
      </c>
      <c r="C18" s="470"/>
      <c r="D18" s="470"/>
      <c r="E18" s="471"/>
      <c r="F18" s="471"/>
      <c r="G18" s="471"/>
      <c r="H18" s="471"/>
      <c r="I18" s="471"/>
      <c r="J18" s="471"/>
      <c r="K18" s="471"/>
      <c r="L18" s="472">
        <v>32.26</v>
      </c>
      <c r="M18" s="472"/>
      <c r="N18" s="472"/>
      <c r="O18" s="472"/>
      <c r="P18" s="472"/>
      <c r="Q18" s="472"/>
      <c r="R18" s="473"/>
      <c r="S18" s="473"/>
      <c r="T18" s="473"/>
      <c r="U18" s="473"/>
      <c r="V18" s="474"/>
      <c r="W18" s="490"/>
      <c r="X18" s="491"/>
      <c r="Y18" s="491"/>
      <c r="Z18" s="491"/>
      <c r="AA18" s="491"/>
      <c r="AB18" s="515"/>
      <c r="AC18" s="389">
        <v>69</v>
      </c>
      <c r="AD18" s="390"/>
      <c r="AE18" s="390"/>
      <c r="AF18" s="390"/>
      <c r="AG18" s="475"/>
      <c r="AH18" s="389">
        <v>69.8</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3612920</v>
      </c>
      <c r="BO18" s="420"/>
      <c r="BP18" s="420"/>
      <c r="BQ18" s="420"/>
      <c r="BR18" s="420"/>
      <c r="BS18" s="420"/>
      <c r="BT18" s="420"/>
      <c r="BU18" s="421"/>
      <c r="BV18" s="419">
        <v>3500050</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c r="A19" s="181"/>
      <c r="B19" s="469" t="s">
        <v>149</v>
      </c>
      <c r="C19" s="470"/>
      <c r="D19" s="470"/>
      <c r="E19" s="471"/>
      <c r="F19" s="471"/>
      <c r="G19" s="471"/>
      <c r="H19" s="471"/>
      <c r="I19" s="471"/>
      <c r="J19" s="471"/>
      <c r="K19" s="471"/>
      <c r="L19" s="479">
        <v>431</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5284955</v>
      </c>
      <c r="BO19" s="420"/>
      <c r="BP19" s="420"/>
      <c r="BQ19" s="420"/>
      <c r="BR19" s="420"/>
      <c r="BS19" s="420"/>
      <c r="BT19" s="420"/>
      <c r="BU19" s="421"/>
      <c r="BV19" s="419">
        <v>4900027</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c r="A20" s="181"/>
      <c r="B20" s="469" t="s">
        <v>151</v>
      </c>
      <c r="C20" s="470"/>
      <c r="D20" s="470"/>
      <c r="E20" s="471"/>
      <c r="F20" s="471"/>
      <c r="G20" s="471"/>
      <c r="H20" s="471"/>
      <c r="I20" s="471"/>
      <c r="J20" s="471"/>
      <c r="K20" s="471"/>
      <c r="L20" s="479">
        <v>5436</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5601543</v>
      </c>
      <c r="BO22" s="449"/>
      <c r="BP22" s="449"/>
      <c r="BQ22" s="449"/>
      <c r="BR22" s="449"/>
      <c r="BS22" s="449"/>
      <c r="BT22" s="449"/>
      <c r="BU22" s="450"/>
      <c r="BV22" s="448">
        <v>4572722</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3999839</v>
      </c>
      <c r="BO23" s="420"/>
      <c r="BP23" s="420"/>
      <c r="BQ23" s="420"/>
      <c r="BR23" s="420"/>
      <c r="BS23" s="420"/>
      <c r="BT23" s="420"/>
      <c r="BU23" s="421"/>
      <c r="BV23" s="419">
        <v>3915193</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c r="A24" s="181"/>
      <c r="B24" s="398"/>
      <c r="C24" s="399"/>
      <c r="D24" s="400"/>
      <c r="E24" s="375" t="s">
        <v>161</v>
      </c>
      <c r="F24" s="376"/>
      <c r="G24" s="376"/>
      <c r="H24" s="376"/>
      <c r="I24" s="376"/>
      <c r="J24" s="376"/>
      <c r="K24" s="377"/>
      <c r="L24" s="372">
        <v>1</v>
      </c>
      <c r="M24" s="373"/>
      <c r="N24" s="373"/>
      <c r="O24" s="373"/>
      <c r="P24" s="374"/>
      <c r="Q24" s="372">
        <v>7500</v>
      </c>
      <c r="R24" s="373"/>
      <c r="S24" s="373"/>
      <c r="T24" s="373"/>
      <c r="U24" s="373"/>
      <c r="V24" s="374"/>
      <c r="W24" s="462"/>
      <c r="X24" s="399"/>
      <c r="Y24" s="400"/>
      <c r="Z24" s="375" t="s">
        <v>162</v>
      </c>
      <c r="AA24" s="376"/>
      <c r="AB24" s="376"/>
      <c r="AC24" s="376"/>
      <c r="AD24" s="376"/>
      <c r="AE24" s="376"/>
      <c r="AF24" s="376"/>
      <c r="AG24" s="377"/>
      <c r="AH24" s="372">
        <v>91</v>
      </c>
      <c r="AI24" s="373"/>
      <c r="AJ24" s="373"/>
      <c r="AK24" s="373"/>
      <c r="AL24" s="374"/>
      <c r="AM24" s="372">
        <v>269906</v>
      </c>
      <c r="AN24" s="373"/>
      <c r="AO24" s="373"/>
      <c r="AP24" s="373"/>
      <c r="AQ24" s="373"/>
      <c r="AR24" s="374"/>
      <c r="AS24" s="372">
        <v>2966</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3785929</v>
      </c>
      <c r="BO24" s="420"/>
      <c r="BP24" s="420"/>
      <c r="BQ24" s="420"/>
      <c r="BR24" s="420"/>
      <c r="BS24" s="420"/>
      <c r="BT24" s="420"/>
      <c r="BU24" s="421"/>
      <c r="BV24" s="419">
        <v>2550828</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c r="A25" s="181"/>
      <c r="B25" s="398"/>
      <c r="C25" s="399"/>
      <c r="D25" s="400"/>
      <c r="E25" s="375" t="s">
        <v>164</v>
      </c>
      <c r="F25" s="376"/>
      <c r="G25" s="376"/>
      <c r="H25" s="376"/>
      <c r="I25" s="376"/>
      <c r="J25" s="376"/>
      <c r="K25" s="377"/>
      <c r="L25" s="372">
        <v>1</v>
      </c>
      <c r="M25" s="373"/>
      <c r="N25" s="373"/>
      <c r="O25" s="373"/>
      <c r="P25" s="374"/>
      <c r="Q25" s="372">
        <v>6050</v>
      </c>
      <c r="R25" s="373"/>
      <c r="S25" s="373"/>
      <c r="T25" s="373"/>
      <c r="U25" s="373"/>
      <c r="V25" s="374"/>
      <c r="W25" s="462"/>
      <c r="X25" s="399"/>
      <c r="Y25" s="400"/>
      <c r="Z25" s="375" t="s">
        <v>165</v>
      </c>
      <c r="AA25" s="376"/>
      <c r="AB25" s="376"/>
      <c r="AC25" s="376"/>
      <c r="AD25" s="376"/>
      <c r="AE25" s="376"/>
      <c r="AF25" s="376"/>
      <c r="AG25" s="377"/>
      <c r="AH25" s="372" t="s">
        <v>121</v>
      </c>
      <c r="AI25" s="373"/>
      <c r="AJ25" s="373"/>
      <c r="AK25" s="373"/>
      <c r="AL25" s="374"/>
      <c r="AM25" s="372" t="s">
        <v>121</v>
      </c>
      <c r="AN25" s="373"/>
      <c r="AO25" s="373"/>
      <c r="AP25" s="373"/>
      <c r="AQ25" s="373"/>
      <c r="AR25" s="374"/>
      <c r="AS25" s="372" t="s">
        <v>121</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406294</v>
      </c>
      <c r="BO25" s="449"/>
      <c r="BP25" s="449"/>
      <c r="BQ25" s="449"/>
      <c r="BR25" s="449"/>
      <c r="BS25" s="449"/>
      <c r="BT25" s="449"/>
      <c r="BU25" s="450"/>
      <c r="BV25" s="448">
        <v>390686</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c r="A26" s="181"/>
      <c r="B26" s="398"/>
      <c r="C26" s="399"/>
      <c r="D26" s="400"/>
      <c r="E26" s="375" t="s">
        <v>167</v>
      </c>
      <c r="F26" s="376"/>
      <c r="G26" s="376"/>
      <c r="H26" s="376"/>
      <c r="I26" s="376"/>
      <c r="J26" s="376"/>
      <c r="K26" s="377"/>
      <c r="L26" s="372">
        <v>1</v>
      </c>
      <c r="M26" s="373"/>
      <c r="N26" s="373"/>
      <c r="O26" s="373"/>
      <c r="P26" s="374"/>
      <c r="Q26" s="372">
        <v>5750</v>
      </c>
      <c r="R26" s="373"/>
      <c r="S26" s="373"/>
      <c r="T26" s="373"/>
      <c r="U26" s="373"/>
      <c r="V26" s="374"/>
      <c r="W26" s="462"/>
      <c r="X26" s="399"/>
      <c r="Y26" s="400"/>
      <c r="Z26" s="375" t="s">
        <v>168</v>
      </c>
      <c r="AA26" s="430"/>
      <c r="AB26" s="430"/>
      <c r="AC26" s="430"/>
      <c r="AD26" s="430"/>
      <c r="AE26" s="430"/>
      <c r="AF26" s="430"/>
      <c r="AG26" s="431"/>
      <c r="AH26" s="372">
        <v>2</v>
      </c>
      <c r="AI26" s="373"/>
      <c r="AJ26" s="373"/>
      <c r="AK26" s="373"/>
      <c r="AL26" s="374"/>
      <c r="AM26" s="372" t="s">
        <v>169</v>
      </c>
      <c r="AN26" s="373"/>
      <c r="AO26" s="373"/>
      <c r="AP26" s="373"/>
      <c r="AQ26" s="373"/>
      <c r="AR26" s="374"/>
      <c r="AS26" s="372" t="s">
        <v>169</v>
      </c>
      <c r="AT26" s="373"/>
      <c r="AU26" s="373"/>
      <c r="AV26" s="373"/>
      <c r="AW26" s="373"/>
      <c r="AX26" s="432"/>
      <c r="AY26" s="459" t="s">
        <v>170</v>
      </c>
      <c r="AZ26" s="379"/>
      <c r="BA26" s="379"/>
      <c r="BB26" s="379"/>
      <c r="BC26" s="379"/>
      <c r="BD26" s="379"/>
      <c r="BE26" s="379"/>
      <c r="BF26" s="379"/>
      <c r="BG26" s="379"/>
      <c r="BH26" s="379"/>
      <c r="BI26" s="379"/>
      <c r="BJ26" s="379"/>
      <c r="BK26" s="379"/>
      <c r="BL26" s="379"/>
      <c r="BM26" s="460"/>
      <c r="BN26" s="419" t="s">
        <v>121</v>
      </c>
      <c r="BO26" s="420"/>
      <c r="BP26" s="420"/>
      <c r="BQ26" s="420"/>
      <c r="BR26" s="420"/>
      <c r="BS26" s="420"/>
      <c r="BT26" s="420"/>
      <c r="BU26" s="421"/>
      <c r="BV26" s="419" t="s">
        <v>121</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c r="A27" s="181"/>
      <c r="B27" s="398"/>
      <c r="C27" s="399"/>
      <c r="D27" s="400"/>
      <c r="E27" s="375" t="s">
        <v>171</v>
      </c>
      <c r="F27" s="376"/>
      <c r="G27" s="376"/>
      <c r="H27" s="376"/>
      <c r="I27" s="376"/>
      <c r="J27" s="376"/>
      <c r="K27" s="377"/>
      <c r="L27" s="372">
        <v>1</v>
      </c>
      <c r="M27" s="373"/>
      <c r="N27" s="373"/>
      <c r="O27" s="373"/>
      <c r="P27" s="374"/>
      <c r="Q27" s="372">
        <v>3100</v>
      </c>
      <c r="R27" s="373"/>
      <c r="S27" s="373"/>
      <c r="T27" s="373"/>
      <c r="U27" s="373"/>
      <c r="V27" s="374"/>
      <c r="W27" s="462"/>
      <c r="X27" s="399"/>
      <c r="Y27" s="400"/>
      <c r="Z27" s="375" t="s">
        <v>172</v>
      </c>
      <c r="AA27" s="376"/>
      <c r="AB27" s="376"/>
      <c r="AC27" s="376"/>
      <c r="AD27" s="376"/>
      <c r="AE27" s="376"/>
      <c r="AF27" s="376"/>
      <c r="AG27" s="377"/>
      <c r="AH27" s="372" t="s">
        <v>121</v>
      </c>
      <c r="AI27" s="373"/>
      <c r="AJ27" s="373"/>
      <c r="AK27" s="373"/>
      <c r="AL27" s="374"/>
      <c r="AM27" s="372" t="s">
        <v>121</v>
      </c>
      <c r="AN27" s="373"/>
      <c r="AO27" s="373"/>
      <c r="AP27" s="373"/>
      <c r="AQ27" s="373"/>
      <c r="AR27" s="374"/>
      <c r="AS27" s="372" t="s">
        <v>121</v>
      </c>
      <c r="AT27" s="373"/>
      <c r="AU27" s="373"/>
      <c r="AV27" s="373"/>
      <c r="AW27" s="373"/>
      <c r="AX27" s="432"/>
      <c r="AY27" s="456" t="s">
        <v>173</v>
      </c>
      <c r="AZ27" s="457"/>
      <c r="BA27" s="457"/>
      <c r="BB27" s="457"/>
      <c r="BC27" s="457"/>
      <c r="BD27" s="457"/>
      <c r="BE27" s="457"/>
      <c r="BF27" s="457"/>
      <c r="BG27" s="457"/>
      <c r="BH27" s="457"/>
      <c r="BI27" s="457"/>
      <c r="BJ27" s="457"/>
      <c r="BK27" s="457"/>
      <c r="BL27" s="457"/>
      <c r="BM27" s="458"/>
      <c r="BN27" s="453">
        <v>331983</v>
      </c>
      <c r="BO27" s="454"/>
      <c r="BP27" s="454"/>
      <c r="BQ27" s="454"/>
      <c r="BR27" s="454"/>
      <c r="BS27" s="454"/>
      <c r="BT27" s="454"/>
      <c r="BU27" s="455"/>
      <c r="BV27" s="453">
        <v>331730</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c r="A28" s="181"/>
      <c r="B28" s="398"/>
      <c r="C28" s="399"/>
      <c r="D28" s="400"/>
      <c r="E28" s="375" t="s">
        <v>174</v>
      </c>
      <c r="F28" s="376"/>
      <c r="G28" s="376"/>
      <c r="H28" s="376"/>
      <c r="I28" s="376"/>
      <c r="J28" s="376"/>
      <c r="K28" s="377"/>
      <c r="L28" s="372">
        <v>1</v>
      </c>
      <c r="M28" s="373"/>
      <c r="N28" s="373"/>
      <c r="O28" s="373"/>
      <c r="P28" s="374"/>
      <c r="Q28" s="372">
        <v>2490</v>
      </c>
      <c r="R28" s="373"/>
      <c r="S28" s="373"/>
      <c r="T28" s="373"/>
      <c r="U28" s="373"/>
      <c r="V28" s="374"/>
      <c r="W28" s="462"/>
      <c r="X28" s="399"/>
      <c r="Y28" s="400"/>
      <c r="Z28" s="375" t="s">
        <v>175</v>
      </c>
      <c r="AA28" s="376"/>
      <c r="AB28" s="376"/>
      <c r="AC28" s="376"/>
      <c r="AD28" s="376"/>
      <c r="AE28" s="376"/>
      <c r="AF28" s="376"/>
      <c r="AG28" s="377"/>
      <c r="AH28" s="372" t="s">
        <v>121</v>
      </c>
      <c r="AI28" s="373"/>
      <c r="AJ28" s="373"/>
      <c r="AK28" s="373"/>
      <c r="AL28" s="374"/>
      <c r="AM28" s="372" t="s">
        <v>121</v>
      </c>
      <c r="AN28" s="373"/>
      <c r="AO28" s="373"/>
      <c r="AP28" s="373"/>
      <c r="AQ28" s="373"/>
      <c r="AR28" s="374"/>
      <c r="AS28" s="372" t="s">
        <v>121</v>
      </c>
      <c r="AT28" s="373"/>
      <c r="AU28" s="373"/>
      <c r="AV28" s="373"/>
      <c r="AW28" s="373"/>
      <c r="AX28" s="432"/>
      <c r="AY28" s="436" t="s">
        <v>176</v>
      </c>
      <c r="AZ28" s="437"/>
      <c r="BA28" s="437"/>
      <c r="BB28" s="438"/>
      <c r="BC28" s="445" t="s">
        <v>46</v>
      </c>
      <c r="BD28" s="446"/>
      <c r="BE28" s="446"/>
      <c r="BF28" s="446"/>
      <c r="BG28" s="446"/>
      <c r="BH28" s="446"/>
      <c r="BI28" s="446"/>
      <c r="BJ28" s="446"/>
      <c r="BK28" s="446"/>
      <c r="BL28" s="446"/>
      <c r="BM28" s="447"/>
      <c r="BN28" s="448">
        <v>1312037</v>
      </c>
      <c r="BO28" s="449"/>
      <c r="BP28" s="449"/>
      <c r="BQ28" s="449"/>
      <c r="BR28" s="449"/>
      <c r="BS28" s="449"/>
      <c r="BT28" s="449"/>
      <c r="BU28" s="450"/>
      <c r="BV28" s="448">
        <v>990319</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c r="A29" s="181"/>
      <c r="B29" s="398"/>
      <c r="C29" s="399"/>
      <c r="D29" s="400"/>
      <c r="E29" s="375" t="s">
        <v>177</v>
      </c>
      <c r="F29" s="376"/>
      <c r="G29" s="376"/>
      <c r="H29" s="376"/>
      <c r="I29" s="376"/>
      <c r="J29" s="376"/>
      <c r="K29" s="377"/>
      <c r="L29" s="372">
        <v>8</v>
      </c>
      <c r="M29" s="373"/>
      <c r="N29" s="373"/>
      <c r="O29" s="373"/>
      <c r="P29" s="374"/>
      <c r="Q29" s="372">
        <v>2260</v>
      </c>
      <c r="R29" s="373"/>
      <c r="S29" s="373"/>
      <c r="T29" s="373"/>
      <c r="U29" s="373"/>
      <c r="V29" s="374"/>
      <c r="W29" s="463"/>
      <c r="X29" s="464"/>
      <c r="Y29" s="465"/>
      <c r="Z29" s="375" t="s">
        <v>178</v>
      </c>
      <c r="AA29" s="376"/>
      <c r="AB29" s="376"/>
      <c r="AC29" s="376"/>
      <c r="AD29" s="376"/>
      <c r="AE29" s="376"/>
      <c r="AF29" s="376"/>
      <c r="AG29" s="377"/>
      <c r="AH29" s="372">
        <v>91</v>
      </c>
      <c r="AI29" s="373"/>
      <c r="AJ29" s="373"/>
      <c r="AK29" s="373"/>
      <c r="AL29" s="374"/>
      <c r="AM29" s="372">
        <v>269906</v>
      </c>
      <c r="AN29" s="373"/>
      <c r="AO29" s="373"/>
      <c r="AP29" s="373"/>
      <c r="AQ29" s="373"/>
      <c r="AR29" s="374"/>
      <c r="AS29" s="372">
        <v>2966</v>
      </c>
      <c r="AT29" s="373"/>
      <c r="AU29" s="373"/>
      <c r="AV29" s="373"/>
      <c r="AW29" s="373"/>
      <c r="AX29" s="432"/>
      <c r="AY29" s="439"/>
      <c r="AZ29" s="440"/>
      <c r="BA29" s="440"/>
      <c r="BB29" s="441"/>
      <c r="BC29" s="433" t="s">
        <v>179</v>
      </c>
      <c r="BD29" s="434"/>
      <c r="BE29" s="434"/>
      <c r="BF29" s="434"/>
      <c r="BG29" s="434"/>
      <c r="BH29" s="434"/>
      <c r="BI29" s="434"/>
      <c r="BJ29" s="434"/>
      <c r="BK29" s="434"/>
      <c r="BL29" s="434"/>
      <c r="BM29" s="435"/>
      <c r="BN29" s="419">
        <v>551697</v>
      </c>
      <c r="BO29" s="420"/>
      <c r="BP29" s="420"/>
      <c r="BQ29" s="420"/>
      <c r="BR29" s="420"/>
      <c r="BS29" s="420"/>
      <c r="BT29" s="420"/>
      <c r="BU29" s="421"/>
      <c r="BV29" s="419">
        <v>634590</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180</v>
      </c>
      <c r="X30" s="387"/>
      <c r="Y30" s="387"/>
      <c r="Z30" s="387"/>
      <c r="AA30" s="387"/>
      <c r="AB30" s="387"/>
      <c r="AC30" s="387"/>
      <c r="AD30" s="387"/>
      <c r="AE30" s="387"/>
      <c r="AF30" s="387"/>
      <c r="AG30" s="388"/>
      <c r="AH30" s="389">
        <v>99.7</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2865607</v>
      </c>
      <c r="BO30" s="454"/>
      <c r="BP30" s="454"/>
      <c r="BQ30" s="454"/>
      <c r="BR30" s="454"/>
      <c r="BS30" s="454"/>
      <c r="BT30" s="454"/>
      <c r="BU30" s="455"/>
      <c r="BV30" s="453">
        <v>3452544</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c r="A31" s="181"/>
      <c r="B31" s="203"/>
      <c r="DI31" s="204"/>
    </row>
    <row r="32" spans="1:113" ht="13.5" customHeight="1">
      <c r="A32" s="181"/>
      <c r="B32" s="205"/>
      <c r="C32" s="378" t="s">
        <v>181</v>
      </c>
      <c r="D32" s="378"/>
      <c r="E32" s="378"/>
      <c r="F32" s="378"/>
      <c r="G32" s="378"/>
      <c r="H32" s="378"/>
      <c r="I32" s="378"/>
      <c r="J32" s="378"/>
      <c r="K32" s="378"/>
      <c r="L32" s="378"/>
      <c r="M32" s="378"/>
      <c r="N32" s="378"/>
      <c r="O32" s="378"/>
      <c r="P32" s="378"/>
      <c r="Q32" s="378"/>
      <c r="R32" s="378"/>
      <c r="S32" s="378"/>
      <c r="U32" s="379" t="s">
        <v>182</v>
      </c>
      <c r="V32" s="379"/>
      <c r="W32" s="379"/>
      <c r="X32" s="379"/>
      <c r="Y32" s="379"/>
      <c r="Z32" s="379"/>
      <c r="AA32" s="379"/>
      <c r="AB32" s="379"/>
      <c r="AC32" s="379"/>
      <c r="AD32" s="379"/>
      <c r="AE32" s="379"/>
      <c r="AF32" s="379"/>
      <c r="AG32" s="379"/>
      <c r="AH32" s="379"/>
      <c r="AI32" s="379"/>
      <c r="AJ32" s="379"/>
      <c r="AK32" s="379"/>
      <c r="AM32" s="379" t="s">
        <v>183</v>
      </c>
      <c r="AN32" s="379"/>
      <c r="AO32" s="379"/>
      <c r="AP32" s="379"/>
      <c r="AQ32" s="379"/>
      <c r="AR32" s="379"/>
      <c r="AS32" s="379"/>
      <c r="AT32" s="379"/>
      <c r="AU32" s="379"/>
      <c r="AV32" s="379"/>
      <c r="AW32" s="379"/>
      <c r="AX32" s="379"/>
      <c r="AY32" s="379"/>
      <c r="AZ32" s="379"/>
      <c r="BA32" s="379"/>
      <c r="BB32" s="379"/>
      <c r="BC32" s="379"/>
      <c r="BE32" s="379" t="s">
        <v>184</v>
      </c>
      <c r="BF32" s="379"/>
      <c r="BG32" s="379"/>
      <c r="BH32" s="379"/>
      <c r="BI32" s="379"/>
      <c r="BJ32" s="379"/>
      <c r="BK32" s="379"/>
      <c r="BL32" s="379"/>
      <c r="BM32" s="379"/>
      <c r="BN32" s="379"/>
      <c r="BO32" s="379"/>
      <c r="BP32" s="379"/>
      <c r="BQ32" s="379"/>
      <c r="BR32" s="379"/>
      <c r="BS32" s="379"/>
      <c r="BT32" s="379"/>
      <c r="BU32" s="379"/>
      <c r="BW32" s="379" t="s">
        <v>185</v>
      </c>
      <c r="BX32" s="379"/>
      <c r="BY32" s="379"/>
      <c r="BZ32" s="379"/>
      <c r="CA32" s="379"/>
      <c r="CB32" s="379"/>
      <c r="CC32" s="379"/>
      <c r="CD32" s="379"/>
      <c r="CE32" s="379"/>
      <c r="CF32" s="379"/>
      <c r="CG32" s="379"/>
      <c r="CH32" s="379"/>
      <c r="CI32" s="379"/>
      <c r="CJ32" s="379"/>
      <c r="CK32" s="379"/>
      <c r="CL32" s="379"/>
      <c r="CM32" s="379"/>
      <c r="CO32" s="379" t="s">
        <v>186</v>
      </c>
      <c r="CP32" s="379"/>
      <c r="CQ32" s="379"/>
      <c r="CR32" s="379"/>
      <c r="CS32" s="379"/>
      <c r="CT32" s="379"/>
      <c r="CU32" s="379"/>
      <c r="CV32" s="379"/>
      <c r="CW32" s="379"/>
      <c r="CX32" s="379"/>
      <c r="CY32" s="379"/>
      <c r="CZ32" s="379"/>
      <c r="DA32" s="379"/>
      <c r="DB32" s="379"/>
      <c r="DC32" s="379"/>
      <c r="DD32" s="379"/>
      <c r="DE32" s="379"/>
      <c r="DI32" s="204"/>
    </row>
    <row r="33" spans="1:113" ht="13.5" customHeight="1">
      <c r="A33" s="181"/>
      <c r="B33" s="205"/>
      <c r="C33" s="371" t="s">
        <v>187</v>
      </c>
      <c r="D33" s="371"/>
      <c r="E33" s="370" t="s">
        <v>188</v>
      </c>
      <c r="F33" s="370"/>
      <c r="G33" s="370"/>
      <c r="H33" s="370"/>
      <c r="I33" s="370"/>
      <c r="J33" s="370"/>
      <c r="K33" s="370"/>
      <c r="L33" s="370"/>
      <c r="M33" s="370"/>
      <c r="N33" s="370"/>
      <c r="O33" s="370"/>
      <c r="P33" s="370"/>
      <c r="Q33" s="370"/>
      <c r="R33" s="370"/>
      <c r="S33" s="370"/>
      <c r="T33" s="206"/>
      <c r="U33" s="371" t="s">
        <v>187</v>
      </c>
      <c r="V33" s="371"/>
      <c r="W33" s="370" t="s">
        <v>188</v>
      </c>
      <c r="X33" s="370"/>
      <c r="Y33" s="370"/>
      <c r="Z33" s="370"/>
      <c r="AA33" s="370"/>
      <c r="AB33" s="370"/>
      <c r="AC33" s="370"/>
      <c r="AD33" s="370"/>
      <c r="AE33" s="370"/>
      <c r="AF33" s="370"/>
      <c r="AG33" s="370"/>
      <c r="AH33" s="370"/>
      <c r="AI33" s="370"/>
      <c r="AJ33" s="370"/>
      <c r="AK33" s="370"/>
      <c r="AL33" s="206"/>
      <c r="AM33" s="371" t="s">
        <v>187</v>
      </c>
      <c r="AN33" s="371"/>
      <c r="AO33" s="370" t="s">
        <v>188</v>
      </c>
      <c r="AP33" s="370"/>
      <c r="AQ33" s="370"/>
      <c r="AR33" s="370"/>
      <c r="AS33" s="370"/>
      <c r="AT33" s="370"/>
      <c r="AU33" s="370"/>
      <c r="AV33" s="370"/>
      <c r="AW33" s="370"/>
      <c r="AX33" s="370"/>
      <c r="AY33" s="370"/>
      <c r="AZ33" s="370"/>
      <c r="BA33" s="370"/>
      <c r="BB33" s="370"/>
      <c r="BC33" s="370"/>
      <c r="BD33" s="207"/>
      <c r="BE33" s="370" t="s">
        <v>189</v>
      </c>
      <c r="BF33" s="370"/>
      <c r="BG33" s="370" t="s">
        <v>190</v>
      </c>
      <c r="BH33" s="370"/>
      <c r="BI33" s="370"/>
      <c r="BJ33" s="370"/>
      <c r="BK33" s="370"/>
      <c r="BL33" s="370"/>
      <c r="BM33" s="370"/>
      <c r="BN33" s="370"/>
      <c r="BO33" s="370"/>
      <c r="BP33" s="370"/>
      <c r="BQ33" s="370"/>
      <c r="BR33" s="370"/>
      <c r="BS33" s="370"/>
      <c r="BT33" s="370"/>
      <c r="BU33" s="370"/>
      <c r="BV33" s="207"/>
      <c r="BW33" s="371" t="s">
        <v>189</v>
      </c>
      <c r="BX33" s="371"/>
      <c r="BY33" s="370" t="s">
        <v>191</v>
      </c>
      <c r="BZ33" s="370"/>
      <c r="CA33" s="370"/>
      <c r="CB33" s="370"/>
      <c r="CC33" s="370"/>
      <c r="CD33" s="370"/>
      <c r="CE33" s="370"/>
      <c r="CF33" s="370"/>
      <c r="CG33" s="370"/>
      <c r="CH33" s="370"/>
      <c r="CI33" s="370"/>
      <c r="CJ33" s="370"/>
      <c r="CK33" s="370"/>
      <c r="CL33" s="370"/>
      <c r="CM33" s="370"/>
      <c r="CN33" s="206"/>
      <c r="CO33" s="371" t="s">
        <v>187</v>
      </c>
      <c r="CP33" s="371"/>
      <c r="CQ33" s="370" t="s">
        <v>192</v>
      </c>
      <c r="CR33" s="370"/>
      <c r="CS33" s="370"/>
      <c r="CT33" s="370"/>
      <c r="CU33" s="370"/>
      <c r="CV33" s="370"/>
      <c r="CW33" s="370"/>
      <c r="CX33" s="370"/>
      <c r="CY33" s="370"/>
      <c r="CZ33" s="370"/>
      <c r="DA33" s="370"/>
      <c r="DB33" s="370"/>
      <c r="DC33" s="370"/>
      <c r="DD33" s="370"/>
      <c r="DE33" s="370"/>
      <c r="DF33" s="206"/>
      <c r="DG33" s="369" t="s">
        <v>193</v>
      </c>
      <c r="DH33" s="369"/>
      <c r="DI33" s="208"/>
    </row>
    <row r="34" spans="1:113" ht="32.25" customHeight="1">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IF('各会計、関係団体の財政状況及び健全化判断比率'!B32="","",'各会計、関係団体の財政状況及び健全化判断比率'!B32)</f>
        <v>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8</v>
      </c>
      <c r="BX34" s="367"/>
      <c r="BY34" s="368" t="str">
        <f>IF('各会計、関係団体の財政状況及び健全化判断比率'!B68="","",'各会計、関係団体の財政状況及び健全化判断比率'!B68)</f>
        <v>長崎県市町村総合事務組合（一般会計）</v>
      </c>
      <c r="BZ34" s="368"/>
      <c r="CA34" s="368"/>
      <c r="CB34" s="368"/>
      <c r="CC34" s="368"/>
      <c r="CD34" s="368"/>
      <c r="CE34" s="368"/>
      <c r="CF34" s="368"/>
      <c r="CG34" s="368"/>
      <c r="CH34" s="368"/>
      <c r="CI34" s="368"/>
      <c r="CJ34" s="368"/>
      <c r="CK34" s="368"/>
      <c r="CL34" s="368"/>
      <c r="CM34" s="368"/>
      <c r="CN34" s="181"/>
      <c r="CO34" s="367">
        <f>IF(CQ34="","",MAX(C34:D43,U34:V43,AM34:AN43,BE34:BF43,BW34:BX43)+1)</f>
        <v>16</v>
      </c>
      <c r="CP34" s="367"/>
      <c r="CQ34" s="368" t="str">
        <f>IF('各会計、関係団体の財政状況及び健全化判断比率'!BS7="","",'各会計、関係団体の財政状況及び健全化判断比率'!BS7)</f>
        <v>長崎県林業公社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〇</v>
      </c>
      <c r="DH34" s="365"/>
      <c r="DI34" s="208"/>
    </row>
    <row r="35" spans="1:113" ht="32.25" customHeight="1">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国民健康保険診療所特別会計</v>
      </c>
      <c r="X35" s="368"/>
      <c r="Y35" s="368"/>
      <c r="Z35" s="368"/>
      <c r="AA35" s="368"/>
      <c r="AB35" s="368"/>
      <c r="AC35" s="368"/>
      <c r="AD35" s="368"/>
      <c r="AE35" s="368"/>
      <c r="AF35" s="368"/>
      <c r="AG35" s="368"/>
      <c r="AH35" s="368"/>
      <c r="AI35" s="368"/>
      <c r="AJ35" s="368"/>
      <c r="AK35" s="368"/>
      <c r="AL35" s="181"/>
      <c r="AM35" s="367">
        <f t="shared" ref="AM35:AM43" si="0">IF(AO35="","",AM34+1)</f>
        <v>7</v>
      </c>
      <c r="AN35" s="367"/>
      <c r="AO35" s="368" t="str">
        <f>IF('各会計、関係団体の財政状況及び健全化判断比率'!B33="","",'各会計、関係団体の財政状況及び健全化判断比率'!B33)</f>
        <v>公共下水道事業会計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9</v>
      </c>
      <c r="BX35" s="367"/>
      <c r="BY35" s="368" t="str">
        <f>IF('各会計、関係団体の財政状況及び健全化判断比率'!B69="","",'各会計、関係団体の財政状況及び健全化判断比率'!B69)</f>
        <v>長崎県市町村総合事務組合（市町村会館管理事業特別会計）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介護保険特別会計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10</v>
      </c>
      <c r="BX36" s="367"/>
      <c r="BY36" s="368" t="str">
        <f>IF('各会計、関係団体の財政状況及び健全化判断比率'!B70="","",'各会計、関係団体の財政状況及び健全化判断比率'!B70)</f>
        <v>長崎県市町村総合事務組合（市町村会館馬町別館管理事業特別会計）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5</v>
      </c>
      <c r="V37" s="367"/>
      <c r="W37" s="368" t="str">
        <f>IF('各会計、関係団体の財政状況及び健全化判断比率'!B31="","",'各会計、関係団体の財政状況及び健全化判断比率'!B31)</f>
        <v>後期高齢者医療特別会計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11</v>
      </c>
      <c r="BX37" s="367"/>
      <c r="BY37" s="368" t="str">
        <f>IF('各会計、関係団体の財政状況及び健全化判断比率'!B71="","",'各会計、関係団体の財政状況及び健全化判断比率'!B71)</f>
        <v>長崎県市町村総合事務組合（公平委員会特別会計）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12</v>
      </c>
      <c r="BX38" s="367"/>
      <c r="BY38" s="368" t="str">
        <f>IF('各会計、関係団体の財政状況及び健全化判断比率'!B72="","",'各会計、関係団体の財政状況及び健全化判断比率'!B72)</f>
        <v>長崎県市町村総合事務組合（行政不服審査会事業特別会計）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13</v>
      </c>
      <c r="BX39" s="367"/>
      <c r="BY39" s="368" t="str">
        <f>IF('各会計、関係団体の財政状況及び健全化判断比率'!B73="","",'各会計、関係団体の財政状況及び健全化判断比率'!B73)</f>
        <v>長崎県市町村総合事務組合（交通災害共済事業特別会計）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14</v>
      </c>
      <c r="BX40" s="367"/>
      <c r="BY40" s="368" t="str">
        <f>IF('各会計、関係団体の財政状況及び健全化判断比率'!B74="","",'各会計、関係団体の財政状況及び健全化判断比率'!B74)</f>
        <v>長崎県後期高齢者医療広域連合（普通会計）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15</v>
      </c>
      <c r="BX41" s="367"/>
      <c r="BY41" s="368" t="str">
        <f>IF('各会計、関係団体の財政状況及び健全化判断比率'!B75="","",'各会計、関係団体の財政状況及び健全化判断比率'!B75)</f>
        <v>長崎県後期高齢者医療広域連合（後期高齢者医療事業会計）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row r="46" spans="1:113">
      <c r="B46" s="180" t="s">
        <v>194</v>
      </c>
      <c r="E46" s="364" t="s">
        <v>195</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c r="E47" s="364" t="s">
        <v>196</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c r="E48" s="364" t="s">
        <v>197</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c r="E49" s="366" t="s">
        <v>198</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c r="E50" s="364" t="s">
        <v>199</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c r="E51" s="364" t="s">
        <v>200</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c r="E52" s="364" t="s">
        <v>201</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c r="E53" s="364" t="s">
        <v>202</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row r="55" spans="5:113"/>
    <row r="56" spans="5:113"/>
  </sheetData>
  <sheetProtection algorithmName="SHA-512" hashValue="FA1qAjv41BNCfT6LG4SKzpHNSQH8ESfEkz7YTv3kwShdF6Ujyv4etZhcqav9mkf1wRMqmjRFqR0pTE/J3BVDtg==" saltValue="P52QaqqNP13PsmytzE3Z9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8" scale="80"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Y19" workbookViewId="0"/>
  </sheetViews>
  <sheetFormatPr defaultColWidth="0" defaultRowHeight="11.25" customHeight="1" zeroHeight="1"/>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203</v>
      </c>
      <c r="DI1" s="718"/>
      <c r="DJ1" s="718"/>
      <c r="DK1" s="718"/>
      <c r="DL1" s="718"/>
      <c r="DM1" s="718"/>
      <c r="DN1" s="719"/>
      <c r="DO1" s="214"/>
      <c r="DP1" s="717" t="s">
        <v>204</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c r="B3" s="673" t="s">
        <v>206</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207</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208</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c r="B4" s="673" t="s">
        <v>1</v>
      </c>
      <c r="C4" s="674"/>
      <c r="D4" s="674"/>
      <c r="E4" s="674"/>
      <c r="F4" s="674"/>
      <c r="G4" s="674"/>
      <c r="H4" s="674"/>
      <c r="I4" s="674"/>
      <c r="J4" s="674"/>
      <c r="K4" s="674"/>
      <c r="L4" s="674"/>
      <c r="M4" s="674"/>
      <c r="N4" s="674"/>
      <c r="O4" s="674"/>
      <c r="P4" s="674"/>
      <c r="Q4" s="675"/>
      <c r="R4" s="673" t="s">
        <v>209</v>
      </c>
      <c r="S4" s="674"/>
      <c r="T4" s="674"/>
      <c r="U4" s="674"/>
      <c r="V4" s="674"/>
      <c r="W4" s="674"/>
      <c r="X4" s="674"/>
      <c r="Y4" s="675"/>
      <c r="Z4" s="673" t="s">
        <v>210</v>
      </c>
      <c r="AA4" s="674"/>
      <c r="AB4" s="674"/>
      <c r="AC4" s="675"/>
      <c r="AD4" s="673" t="s">
        <v>211</v>
      </c>
      <c r="AE4" s="674"/>
      <c r="AF4" s="674"/>
      <c r="AG4" s="674"/>
      <c r="AH4" s="674"/>
      <c r="AI4" s="674"/>
      <c r="AJ4" s="674"/>
      <c r="AK4" s="675"/>
      <c r="AL4" s="673" t="s">
        <v>210</v>
      </c>
      <c r="AM4" s="674"/>
      <c r="AN4" s="674"/>
      <c r="AO4" s="675"/>
      <c r="AP4" s="720" t="s">
        <v>212</v>
      </c>
      <c r="AQ4" s="720"/>
      <c r="AR4" s="720"/>
      <c r="AS4" s="720"/>
      <c r="AT4" s="720"/>
      <c r="AU4" s="720"/>
      <c r="AV4" s="720"/>
      <c r="AW4" s="720"/>
      <c r="AX4" s="720"/>
      <c r="AY4" s="720"/>
      <c r="AZ4" s="720"/>
      <c r="BA4" s="720"/>
      <c r="BB4" s="720"/>
      <c r="BC4" s="720"/>
      <c r="BD4" s="720"/>
      <c r="BE4" s="720"/>
      <c r="BF4" s="720"/>
      <c r="BG4" s="720" t="s">
        <v>213</v>
      </c>
      <c r="BH4" s="720"/>
      <c r="BI4" s="720"/>
      <c r="BJ4" s="720"/>
      <c r="BK4" s="720"/>
      <c r="BL4" s="720"/>
      <c r="BM4" s="720"/>
      <c r="BN4" s="720"/>
      <c r="BO4" s="720" t="s">
        <v>210</v>
      </c>
      <c r="BP4" s="720"/>
      <c r="BQ4" s="720"/>
      <c r="BR4" s="720"/>
      <c r="BS4" s="720" t="s">
        <v>214</v>
      </c>
      <c r="BT4" s="720"/>
      <c r="BU4" s="720"/>
      <c r="BV4" s="720"/>
      <c r="BW4" s="720"/>
      <c r="BX4" s="720"/>
      <c r="BY4" s="720"/>
      <c r="BZ4" s="720"/>
      <c r="CA4" s="720"/>
      <c r="CB4" s="720"/>
      <c r="CD4" s="673" t="s">
        <v>215</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c r="B5" s="679" t="s">
        <v>216</v>
      </c>
      <c r="C5" s="680"/>
      <c r="D5" s="680"/>
      <c r="E5" s="680"/>
      <c r="F5" s="680"/>
      <c r="G5" s="680"/>
      <c r="H5" s="680"/>
      <c r="I5" s="680"/>
      <c r="J5" s="680"/>
      <c r="K5" s="680"/>
      <c r="L5" s="680"/>
      <c r="M5" s="680"/>
      <c r="N5" s="680"/>
      <c r="O5" s="680"/>
      <c r="P5" s="680"/>
      <c r="Q5" s="681"/>
      <c r="R5" s="676">
        <v>1639768</v>
      </c>
      <c r="S5" s="677"/>
      <c r="T5" s="677"/>
      <c r="U5" s="677"/>
      <c r="V5" s="677"/>
      <c r="W5" s="677"/>
      <c r="X5" s="677"/>
      <c r="Y5" s="702"/>
      <c r="Z5" s="715">
        <v>17.3</v>
      </c>
      <c r="AA5" s="715"/>
      <c r="AB5" s="715"/>
      <c r="AC5" s="715"/>
      <c r="AD5" s="716">
        <v>1639768</v>
      </c>
      <c r="AE5" s="716"/>
      <c r="AF5" s="716"/>
      <c r="AG5" s="716"/>
      <c r="AH5" s="716"/>
      <c r="AI5" s="716"/>
      <c r="AJ5" s="716"/>
      <c r="AK5" s="716"/>
      <c r="AL5" s="703">
        <v>41.7</v>
      </c>
      <c r="AM5" s="685"/>
      <c r="AN5" s="685"/>
      <c r="AO5" s="704"/>
      <c r="AP5" s="679" t="s">
        <v>217</v>
      </c>
      <c r="AQ5" s="680"/>
      <c r="AR5" s="680"/>
      <c r="AS5" s="680"/>
      <c r="AT5" s="680"/>
      <c r="AU5" s="680"/>
      <c r="AV5" s="680"/>
      <c r="AW5" s="680"/>
      <c r="AX5" s="680"/>
      <c r="AY5" s="680"/>
      <c r="AZ5" s="680"/>
      <c r="BA5" s="680"/>
      <c r="BB5" s="680"/>
      <c r="BC5" s="680"/>
      <c r="BD5" s="680"/>
      <c r="BE5" s="680"/>
      <c r="BF5" s="681"/>
      <c r="BG5" s="621">
        <v>1639768</v>
      </c>
      <c r="BH5" s="622"/>
      <c r="BI5" s="622"/>
      <c r="BJ5" s="622"/>
      <c r="BK5" s="622"/>
      <c r="BL5" s="622"/>
      <c r="BM5" s="622"/>
      <c r="BN5" s="623"/>
      <c r="BO5" s="659">
        <v>100</v>
      </c>
      <c r="BP5" s="659"/>
      <c r="BQ5" s="659"/>
      <c r="BR5" s="659"/>
      <c r="BS5" s="660" t="s">
        <v>121</v>
      </c>
      <c r="BT5" s="660"/>
      <c r="BU5" s="660"/>
      <c r="BV5" s="660"/>
      <c r="BW5" s="660"/>
      <c r="BX5" s="660"/>
      <c r="BY5" s="660"/>
      <c r="BZ5" s="660"/>
      <c r="CA5" s="660"/>
      <c r="CB5" s="700"/>
      <c r="CD5" s="673" t="s">
        <v>212</v>
      </c>
      <c r="CE5" s="674"/>
      <c r="CF5" s="674"/>
      <c r="CG5" s="674"/>
      <c r="CH5" s="674"/>
      <c r="CI5" s="674"/>
      <c r="CJ5" s="674"/>
      <c r="CK5" s="674"/>
      <c r="CL5" s="674"/>
      <c r="CM5" s="674"/>
      <c r="CN5" s="674"/>
      <c r="CO5" s="674"/>
      <c r="CP5" s="674"/>
      <c r="CQ5" s="675"/>
      <c r="CR5" s="673" t="s">
        <v>218</v>
      </c>
      <c r="CS5" s="674"/>
      <c r="CT5" s="674"/>
      <c r="CU5" s="674"/>
      <c r="CV5" s="674"/>
      <c r="CW5" s="674"/>
      <c r="CX5" s="674"/>
      <c r="CY5" s="675"/>
      <c r="CZ5" s="673" t="s">
        <v>210</v>
      </c>
      <c r="DA5" s="674"/>
      <c r="DB5" s="674"/>
      <c r="DC5" s="675"/>
      <c r="DD5" s="673" t="s">
        <v>219</v>
      </c>
      <c r="DE5" s="674"/>
      <c r="DF5" s="674"/>
      <c r="DG5" s="674"/>
      <c r="DH5" s="674"/>
      <c r="DI5" s="674"/>
      <c r="DJ5" s="674"/>
      <c r="DK5" s="674"/>
      <c r="DL5" s="674"/>
      <c r="DM5" s="674"/>
      <c r="DN5" s="674"/>
      <c r="DO5" s="674"/>
      <c r="DP5" s="675"/>
      <c r="DQ5" s="673" t="s">
        <v>220</v>
      </c>
      <c r="DR5" s="674"/>
      <c r="DS5" s="674"/>
      <c r="DT5" s="674"/>
      <c r="DU5" s="674"/>
      <c r="DV5" s="674"/>
      <c r="DW5" s="674"/>
      <c r="DX5" s="674"/>
      <c r="DY5" s="674"/>
      <c r="DZ5" s="674"/>
      <c r="EA5" s="674"/>
      <c r="EB5" s="674"/>
      <c r="EC5" s="675"/>
    </row>
    <row r="6" spans="2:143" ht="11.25" customHeight="1">
      <c r="B6" s="618" t="s">
        <v>221</v>
      </c>
      <c r="C6" s="619"/>
      <c r="D6" s="619"/>
      <c r="E6" s="619"/>
      <c r="F6" s="619"/>
      <c r="G6" s="619"/>
      <c r="H6" s="619"/>
      <c r="I6" s="619"/>
      <c r="J6" s="619"/>
      <c r="K6" s="619"/>
      <c r="L6" s="619"/>
      <c r="M6" s="619"/>
      <c r="N6" s="619"/>
      <c r="O6" s="619"/>
      <c r="P6" s="619"/>
      <c r="Q6" s="620"/>
      <c r="R6" s="621">
        <v>58717</v>
      </c>
      <c r="S6" s="622"/>
      <c r="T6" s="622"/>
      <c r="U6" s="622"/>
      <c r="V6" s="622"/>
      <c r="W6" s="622"/>
      <c r="X6" s="622"/>
      <c r="Y6" s="623"/>
      <c r="Z6" s="659">
        <v>0.6</v>
      </c>
      <c r="AA6" s="659"/>
      <c r="AB6" s="659"/>
      <c r="AC6" s="659"/>
      <c r="AD6" s="660">
        <v>58717</v>
      </c>
      <c r="AE6" s="660"/>
      <c r="AF6" s="660"/>
      <c r="AG6" s="660"/>
      <c r="AH6" s="660"/>
      <c r="AI6" s="660"/>
      <c r="AJ6" s="660"/>
      <c r="AK6" s="660"/>
      <c r="AL6" s="624">
        <v>1.5</v>
      </c>
      <c r="AM6" s="625"/>
      <c r="AN6" s="625"/>
      <c r="AO6" s="661"/>
      <c r="AP6" s="618" t="s">
        <v>222</v>
      </c>
      <c r="AQ6" s="619"/>
      <c r="AR6" s="619"/>
      <c r="AS6" s="619"/>
      <c r="AT6" s="619"/>
      <c r="AU6" s="619"/>
      <c r="AV6" s="619"/>
      <c r="AW6" s="619"/>
      <c r="AX6" s="619"/>
      <c r="AY6" s="619"/>
      <c r="AZ6" s="619"/>
      <c r="BA6" s="619"/>
      <c r="BB6" s="619"/>
      <c r="BC6" s="619"/>
      <c r="BD6" s="619"/>
      <c r="BE6" s="619"/>
      <c r="BF6" s="620"/>
      <c r="BG6" s="621">
        <v>1639768</v>
      </c>
      <c r="BH6" s="622"/>
      <c r="BI6" s="622"/>
      <c r="BJ6" s="622"/>
      <c r="BK6" s="622"/>
      <c r="BL6" s="622"/>
      <c r="BM6" s="622"/>
      <c r="BN6" s="623"/>
      <c r="BO6" s="659">
        <v>100</v>
      </c>
      <c r="BP6" s="659"/>
      <c r="BQ6" s="659"/>
      <c r="BR6" s="659"/>
      <c r="BS6" s="660" t="s">
        <v>121</v>
      </c>
      <c r="BT6" s="660"/>
      <c r="BU6" s="660"/>
      <c r="BV6" s="660"/>
      <c r="BW6" s="660"/>
      <c r="BX6" s="660"/>
      <c r="BY6" s="660"/>
      <c r="BZ6" s="660"/>
      <c r="CA6" s="660"/>
      <c r="CB6" s="700"/>
      <c r="CD6" s="679" t="s">
        <v>223</v>
      </c>
      <c r="CE6" s="680"/>
      <c r="CF6" s="680"/>
      <c r="CG6" s="680"/>
      <c r="CH6" s="680"/>
      <c r="CI6" s="680"/>
      <c r="CJ6" s="680"/>
      <c r="CK6" s="680"/>
      <c r="CL6" s="680"/>
      <c r="CM6" s="680"/>
      <c r="CN6" s="680"/>
      <c r="CO6" s="680"/>
      <c r="CP6" s="680"/>
      <c r="CQ6" s="681"/>
      <c r="CR6" s="621">
        <v>81579</v>
      </c>
      <c r="CS6" s="622"/>
      <c r="CT6" s="622"/>
      <c r="CU6" s="622"/>
      <c r="CV6" s="622"/>
      <c r="CW6" s="622"/>
      <c r="CX6" s="622"/>
      <c r="CY6" s="623"/>
      <c r="CZ6" s="703">
        <v>0.9</v>
      </c>
      <c r="DA6" s="685"/>
      <c r="DB6" s="685"/>
      <c r="DC6" s="705"/>
      <c r="DD6" s="627" t="s">
        <v>121</v>
      </c>
      <c r="DE6" s="622"/>
      <c r="DF6" s="622"/>
      <c r="DG6" s="622"/>
      <c r="DH6" s="622"/>
      <c r="DI6" s="622"/>
      <c r="DJ6" s="622"/>
      <c r="DK6" s="622"/>
      <c r="DL6" s="622"/>
      <c r="DM6" s="622"/>
      <c r="DN6" s="622"/>
      <c r="DO6" s="622"/>
      <c r="DP6" s="623"/>
      <c r="DQ6" s="627">
        <v>81509</v>
      </c>
      <c r="DR6" s="622"/>
      <c r="DS6" s="622"/>
      <c r="DT6" s="622"/>
      <c r="DU6" s="622"/>
      <c r="DV6" s="622"/>
      <c r="DW6" s="622"/>
      <c r="DX6" s="622"/>
      <c r="DY6" s="622"/>
      <c r="DZ6" s="622"/>
      <c r="EA6" s="622"/>
      <c r="EB6" s="622"/>
      <c r="EC6" s="658"/>
    </row>
    <row r="7" spans="2:143" ht="11.25" customHeight="1">
      <c r="B7" s="618" t="s">
        <v>224</v>
      </c>
      <c r="C7" s="619"/>
      <c r="D7" s="619"/>
      <c r="E7" s="619"/>
      <c r="F7" s="619"/>
      <c r="G7" s="619"/>
      <c r="H7" s="619"/>
      <c r="I7" s="619"/>
      <c r="J7" s="619"/>
      <c r="K7" s="619"/>
      <c r="L7" s="619"/>
      <c r="M7" s="619"/>
      <c r="N7" s="619"/>
      <c r="O7" s="619"/>
      <c r="P7" s="619"/>
      <c r="Q7" s="620"/>
      <c r="R7" s="621">
        <v>466</v>
      </c>
      <c r="S7" s="622"/>
      <c r="T7" s="622"/>
      <c r="U7" s="622"/>
      <c r="V7" s="622"/>
      <c r="W7" s="622"/>
      <c r="X7" s="622"/>
      <c r="Y7" s="623"/>
      <c r="Z7" s="659">
        <v>0</v>
      </c>
      <c r="AA7" s="659"/>
      <c r="AB7" s="659"/>
      <c r="AC7" s="659"/>
      <c r="AD7" s="660">
        <v>466</v>
      </c>
      <c r="AE7" s="660"/>
      <c r="AF7" s="660"/>
      <c r="AG7" s="660"/>
      <c r="AH7" s="660"/>
      <c r="AI7" s="660"/>
      <c r="AJ7" s="660"/>
      <c r="AK7" s="660"/>
      <c r="AL7" s="624">
        <v>0</v>
      </c>
      <c r="AM7" s="625"/>
      <c r="AN7" s="625"/>
      <c r="AO7" s="661"/>
      <c r="AP7" s="618" t="s">
        <v>225</v>
      </c>
      <c r="AQ7" s="619"/>
      <c r="AR7" s="619"/>
      <c r="AS7" s="619"/>
      <c r="AT7" s="619"/>
      <c r="AU7" s="619"/>
      <c r="AV7" s="619"/>
      <c r="AW7" s="619"/>
      <c r="AX7" s="619"/>
      <c r="AY7" s="619"/>
      <c r="AZ7" s="619"/>
      <c r="BA7" s="619"/>
      <c r="BB7" s="619"/>
      <c r="BC7" s="619"/>
      <c r="BD7" s="619"/>
      <c r="BE7" s="619"/>
      <c r="BF7" s="620"/>
      <c r="BG7" s="621">
        <v>737122</v>
      </c>
      <c r="BH7" s="622"/>
      <c r="BI7" s="622"/>
      <c r="BJ7" s="622"/>
      <c r="BK7" s="622"/>
      <c r="BL7" s="622"/>
      <c r="BM7" s="622"/>
      <c r="BN7" s="623"/>
      <c r="BO7" s="659">
        <v>45</v>
      </c>
      <c r="BP7" s="659"/>
      <c r="BQ7" s="659"/>
      <c r="BR7" s="659"/>
      <c r="BS7" s="660" t="s">
        <v>121</v>
      </c>
      <c r="BT7" s="660"/>
      <c r="BU7" s="660"/>
      <c r="BV7" s="660"/>
      <c r="BW7" s="660"/>
      <c r="BX7" s="660"/>
      <c r="BY7" s="660"/>
      <c r="BZ7" s="660"/>
      <c r="CA7" s="660"/>
      <c r="CB7" s="700"/>
      <c r="CD7" s="618" t="s">
        <v>226</v>
      </c>
      <c r="CE7" s="619"/>
      <c r="CF7" s="619"/>
      <c r="CG7" s="619"/>
      <c r="CH7" s="619"/>
      <c r="CI7" s="619"/>
      <c r="CJ7" s="619"/>
      <c r="CK7" s="619"/>
      <c r="CL7" s="619"/>
      <c r="CM7" s="619"/>
      <c r="CN7" s="619"/>
      <c r="CO7" s="619"/>
      <c r="CP7" s="619"/>
      <c r="CQ7" s="620"/>
      <c r="CR7" s="621">
        <v>1425917</v>
      </c>
      <c r="CS7" s="622"/>
      <c r="CT7" s="622"/>
      <c r="CU7" s="622"/>
      <c r="CV7" s="622"/>
      <c r="CW7" s="622"/>
      <c r="CX7" s="622"/>
      <c r="CY7" s="623"/>
      <c r="CZ7" s="659">
        <v>16.2</v>
      </c>
      <c r="DA7" s="659"/>
      <c r="DB7" s="659"/>
      <c r="DC7" s="659"/>
      <c r="DD7" s="627">
        <v>434118</v>
      </c>
      <c r="DE7" s="622"/>
      <c r="DF7" s="622"/>
      <c r="DG7" s="622"/>
      <c r="DH7" s="622"/>
      <c r="DI7" s="622"/>
      <c r="DJ7" s="622"/>
      <c r="DK7" s="622"/>
      <c r="DL7" s="622"/>
      <c r="DM7" s="622"/>
      <c r="DN7" s="622"/>
      <c r="DO7" s="622"/>
      <c r="DP7" s="623"/>
      <c r="DQ7" s="627">
        <v>910145</v>
      </c>
      <c r="DR7" s="622"/>
      <c r="DS7" s="622"/>
      <c r="DT7" s="622"/>
      <c r="DU7" s="622"/>
      <c r="DV7" s="622"/>
      <c r="DW7" s="622"/>
      <c r="DX7" s="622"/>
      <c r="DY7" s="622"/>
      <c r="DZ7" s="622"/>
      <c r="EA7" s="622"/>
      <c r="EB7" s="622"/>
      <c r="EC7" s="658"/>
    </row>
    <row r="8" spans="2:143" ht="11.25" customHeight="1">
      <c r="B8" s="618" t="s">
        <v>227</v>
      </c>
      <c r="C8" s="619"/>
      <c r="D8" s="619"/>
      <c r="E8" s="619"/>
      <c r="F8" s="619"/>
      <c r="G8" s="619"/>
      <c r="H8" s="619"/>
      <c r="I8" s="619"/>
      <c r="J8" s="619"/>
      <c r="K8" s="619"/>
      <c r="L8" s="619"/>
      <c r="M8" s="619"/>
      <c r="N8" s="619"/>
      <c r="O8" s="619"/>
      <c r="P8" s="619"/>
      <c r="Q8" s="620"/>
      <c r="R8" s="621">
        <v>5889</v>
      </c>
      <c r="S8" s="622"/>
      <c r="T8" s="622"/>
      <c r="U8" s="622"/>
      <c r="V8" s="622"/>
      <c r="W8" s="622"/>
      <c r="X8" s="622"/>
      <c r="Y8" s="623"/>
      <c r="Z8" s="659">
        <v>0.1</v>
      </c>
      <c r="AA8" s="659"/>
      <c r="AB8" s="659"/>
      <c r="AC8" s="659"/>
      <c r="AD8" s="660">
        <v>5889</v>
      </c>
      <c r="AE8" s="660"/>
      <c r="AF8" s="660"/>
      <c r="AG8" s="660"/>
      <c r="AH8" s="660"/>
      <c r="AI8" s="660"/>
      <c r="AJ8" s="660"/>
      <c r="AK8" s="660"/>
      <c r="AL8" s="624">
        <v>0.1</v>
      </c>
      <c r="AM8" s="625"/>
      <c r="AN8" s="625"/>
      <c r="AO8" s="661"/>
      <c r="AP8" s="618" t="s">
        <v>228</v>
      </c>
      <c r="AQ8" s="619"/>
      <c r="AR8" s="619"/>
      <c r="AS8" s="619"/>
      <c r="AT8" s="619"/>
      <c r="AU8" s="619"/>
      <c r="AV8" s="619"/>
      <c r="AW8" s="619"/>
      <c r="AX8" s="619"/>
      <c r="AY8" s="619"/>
      <c r="AZ8" s="619"/>
      <c r="BA8" s="619"/>
      <c r="BB8" s="619"/>
      <c r="BC8" s="619"/>
      <c r="BD8" s="619"/>
      <c r="BE8" s="619"/>
      <c r="BF8" s="620"/>
      <c r="BG8" s="621">
        <v>24865</v>
      </c>
      <c r="BH8" s="622"/>
      <c r="BI8" s="622"/>
      <c r="BJ8" s="622"/>
      <c r="BK8" s="622"/>
      <c r="BL8" s="622"/>
      <c r="BM8" s="622"/>
      <c r="BN8" s="623"/>
      <c r="BO8" s="659">
        <v>1.5</v>
      </c>
      <c r="BP8" s="659"/>
      <c r="BQ8" s="659"/>
      <c r="BR8" s="659"/>
      <c r="BS8" s="660" t="s">
        <v>121</v>
      </c>
      <c r="BT8" s="660"/>
      <c r="BU8" s="660"/>
      <c r="BV8" s="660"/>
      <c r="BW8" s="660"/>
      <c r="BX8" s="660"/>
      <c r="BY8" s="660"/>
      <c r="BZ8" s="660"/>
      <c r="CA8" s="660"/>
      <c r="CB8" s="700"/>
      <c r="CD8" s="618" t="s">
        <v>229</v>
      </c>
      <c r="CE8" s="619"/>
      <c r="CF8" s="619"/>
      <c r="CG8" s="619"/>
      <c r="CH8" s="619"/>
      <c r="CI8" s="619"/>
      <c r="CJ8" s="619"/>
      <c r="CK8" s="619"/>
      <c r="CL8" s="619"/>
      <c r="CM8" s="619"/>
      <c r="CN8" s="619"/>
      <c r="CO8" s="619"/>
      <c r="CP8" s="619"/>
      <c r="CQ8" s="620"/>
      <c r="CR8" s="621">
        <v>2510980</v>
      </c>
      <c r="CS8" s="622"/>
      <c r="CT8" s="622"/>
      <c r="CU8" s="622"/>
      <c r="CV8" s="622"/>
      <c r="CW8" s="622"/>
      <c r="CX8" s="622"/>
      <c r="CY8" s="623"/>
      <c r="CZ8" s="659">
        <v>28.6</v>
      </c>
      <c r="DA8" s="659"/>
      <c r="DB8" s="659"/>
      <c r="DC8" s="659"/>
      <c r="DD8" s="627">
        <v>1719</v>
      </c>
      <c r="DE8" s="622"/>
      <c r="DF8" s="622"/>
      <c r="DG8" s="622"/>
      <c r="DH8" s="622"/>
      <c r="DI8" s="622"/>
      <c r="DJ8" s="622"/>
      <c r="DK8" s="622"/>
      <c r="DL8" s="622"/>
      <c r="DM8" s="622"/>
      <c r="DN8" s="622"/>
      <c r="DO8" s="622"/>
      <c r="DP8" s="623"/>
      <c r="DQ8" s="627">
        <v>1266721</v>
      </c>
      <c r="DR8" s="622"/>
      <c r="DS8" s="622"/>
      <c r="DT8" s="622"/>
      <c r="DU8" s="622"/>
      <c r="DV8" s="622"/>
      <c r="DW8" s="622"/>
      <c r="DX8" s="622"/>
      <c r="DY8" s="622"/>
      <c r="DZ8" s="622"/>
      <c r="EA8" s="622"/>
      <c r="EB8" s="622"/>
      <c r="EC8" s="658"/>
    </row>
    <row r="9" spans="2:143" ht="11.25" customHeight="1">
      <c r="B9" s="618" t="s">
        <v>230</v>
      </c>
      <c r="C9" s="619"/>
      <c r="D9" s="619"/>
      <c r="E9" s="619"/>
      <c r="F9" s="619"/>
      <c r="G9" s="619"/>
      <c r="H9" s="619"/>
      <c r="I9" s="619"/>
      <c r="J9" s="619"/>
      <c r="K9" s="619"/>
      <c r="L9" s="619"/>
      <c r="M9" s="619"/>
      <c r="N9" s="619"/>
      <c r="O9" s="619"/>
      <c r="P9" s="619"/>
      <c r="Q9" s="620"/>
      <c r="R9" s="621">
        <v>7387</v>
      </c>
      <c r="S9" s="622"/>
      <c r="T9" s="622"/>
      <c r="U9" s="622"/>
      <c r="V9" s="622"/>
      <c r="W9" s="622"/>
      <c r="X9" s="622"/>
      <c r="Y9" s="623"/>
      <c r="Z9" s="659">
        <v>0.1</v>
      </c>
      <c r="AA9" s="659"/>
      <c r="AB9" s="659"/>
      <c r="AC9" s="659"/>
      <c r="AD9" s="660">
        <v>7387</v>
      </c>
      <c r="AE9" s="660"/>
      <c r="AF9" s="660"/>
      <c r="AG9" s="660"/>
      <c r="AH9" s="660"/>
      <c r="AI9" s="660"/>
      <c r="AJ9" s="660"/>
      <c r="AK9" s="660"/>
      <c r="AL9" s="624">
        <v>0.2</v>
      </c>
      <c r="AM9" s="625"/>
      <c r="AN9" s="625"/>
      <c r="AO9" s="661"/>
      <c r="AP9" s="618" t="s">
        <v>231</v>
      </c>
      <c r="AQ9" s="619"/>
      <c r="AR9" s="619"/>
      <c r="AS9" s="619"/>
      <c r="AT9" s="619"/>
      <c r="AU9" s="619"/>
      <c r="AV9" s="619"/>
      <c r="AW9" s="619"/>
      <c r="AX9" s="619"/>
      <c r="AY9" s="619"/>
      <c r="AZ9" s="619"/>
      <c r="BA9" s="619"/>
      <c r="BB9" s="619"/>
      <c r="BC9" s="619"/>
      <c r="BD9" s="619"/>
      <c r="BE9" s="619"/>
      <c r="BF9" s="620"/>
      <c r="BG9" s="621">
        <v>593711</v>
      </c>
      <c r="BH9" s="622"/>
      <c r="BI9" s="622"/>
      <c r="BJ9" s="622"/>
      <c r="BK9" s="622"/>
      <c r="BL9" s="622"/>
      <c r="BM9" s="622"/>
      <c r="BN9" s="623"/>
      <c r="BO9" s="659">
        <v>36.200000000000003</v>
      </c>
      <c r="BP9" s="659"/>
      <c r="BQ9" s="659"/>
      <c r="BR9" s="659"/>
      <c r="BS9" s="660" t="s">
        <v>121</v>
      </c>
      <c r="BT9" s="660"/>
      <c r="BU9" s="660"/>
      <c r="BV9" s="660"/>
      <c r="BW9" s="660"/>
      <c r="BX9" s="660"/>
      <c r="BY9" s="660"/>
      <c r="BZ9" s="660"/>
      <c r="CA9" s="660"/>
      <c r="CB9" s="700"/>
      <c r="CD9" s="618" t="s">
        <v>232</v>
      </c>
      <c r="CE9" s="619"/>
      <c r="CF9" s="619"/>
      <c r="CG9" s="619"/>
      <c r="CH9" s="619"/>
      <c r="CI9" s="619"/>
      <c r="CJ9" s="619"/>
      <c r="CK9" s="619"/>
      <c r="CL9" s="619"/>
      <c r="CM9" s="619"/>
      <c r="CN9" s="619"/>
      <c r="CO9" s="619"/>
      <c r="CP9" s="619"/>
      <c r="CQ9" s="620"/>
      <c r="CR9" s="621">
        <v>2114731</v>
      </c>
      <c r="CS9" s="622"/>
      <c r="CT9" s="622"/>
      <c r="CU9" s="622"/>
      <c r="CV9" s="622"/>
      <c r="CW9" s="622"/>
      <c r="CX9" s="622"/>
      <c r="CY9" s="623"/>
      <c r="CZ9" s="659">
        <v>24.1</v>
      </c>
      <c r="DA9" s="659"/>
      <c r="DB9" s="659"/>
      <c r="DC9" s="659"/>
      <c r="DD9" s="627">
        <v>1619569</v>
      </c>
      <c r="DE9" s="622"/>
      <c r="DF9" s="622"/>
      <c r="DG9" s="622"/>
      <c r="DH9" s="622"/>
      <c r="DI9" s="622"/>
      <c r="DJ9" s="622"/>
      <c r="DK9" s="622"/>
      <c r="DL9" s="622"/>
      <c r="DM9" s="622"/>
      <c r="DN9" s="622"/>
      <c r="DO9" s="622"/>
      <c r="DP9" s="623"/>
      <c r="DQ9" s="627">
        <v>418152</v>
      </c>
      <c r="DR9" s="622"/>
      <c r="DS9" s="622"/>
      <c r="DT9" s="622"/>
      <c r="DU9" s="622"/>
      <c r="DV9" s="622"/>
      <c r="DW9" s="622"/>
      <c r="DX9" s="622"/>
      <c r="DY9" s="622"/>
      <c r="DZ9" s="622"/>
      <c r="EA9" s="622"/>
      <c r="EB9" s="622"/>
      <c r="EC9" s="658"/>
    </row>
    <row r="10" spans="2:143" ht="11.25" customHeight="1">
      <c r="B10" s="618" t="s">
        <v>233</v>
      </c>
      <c r="C10" s="619"/>
      <c r="D10" s="619"/>
      <c r="E10" s="619"/>
      <c r="F10" s="619"/>
      <c r="G10" s="619"/>
      <c r="H10" s="619"/>
      <c r="I10" s="619"/>
      <c r="J10" s="619"/>
      <c r="K10" s="619"/>
      <c r="L10" s="619"/>
      <c r="M10" s="619"/>
      <c r="N10" s="619"/>
      <c r="O10" s="619"/>
      <c r="P10" s="619"/>
      <c r="Q10" s="620"/>
      <c r="R10" s="621" t="s">
        <v>121</v>
      </c>
      <c r="S10" s="622"/>
      <c r="T10" s="622"/>
      <c r="U10" s="622"/>
      <c r="V10" s="622"/>
      <c r="W10" s="622"/>
      <c r="X10" s="622"/>
      <c r="Y10" s="623"/>
      <c r="Z10" s="659" t="s">
        <v>121</v>
      </c>
      <c r="AA10" s="659"/>
      <c r="AB10" s="659"/>
      <c r="AC10" s="659"/>
      <c r="AD10" s="660" t="s">
        <v>121</v>
      </c>
      <c r="AE10" s="660"/>
      <c r="AF10" s="660"/>
      <c r="AG10" s="660"/>
      <c r="AH10" s="660"/>
      <c r="AI10" s="660"/>
      <c r="AJ10" s="660"/>
      <c r="AK10" s="660"/>
      <c r="AL10" s="624" t="s">
        <v>121</v>
      </c>
      <c r="AM10" s="625"/>
      <c r="AN10" s="625"/>
      <c r="AO10" s="661"/>
      <c r="AP10" s="618" t="s">
        <v>234</v>
      </c>
      <c r="AQ10" s="619"/>
      <c r="AR10" s="619"/>
      <c r="AS10" s="619"/>
      <c r="AT10" s="619"/>
      <c r="AU10" s="619"/>
      <c r="AV10" s="619"/>
      <c r="AW10" s="619"/>
      <c r="AX10" s="619"/>
      <c r="AY10" s="619"/>
      <c r="AZ10" s="619"/>
      <c r="BA10" s="619"/>
      <c r="BB10" s="619"/>
      <c r="BC10" s="619"/>
      <c r="BD10" s="619"/>
      <c r="BE10" s="619"/>
      <c r="BF10" s="620"/>
      <c r="BG10" s="621">
        <v>31440</v>
      </c>
      <c r="BH10" s="622"/>
      <c r="BI10" s="622"/>
      <c r="BJ10" s="622"/>
      <c r="BK10" s="622"/>
      <c r="BL10" s="622"/>
      <c r="BM10" s="622"/>
      <c r="BN10" s="623"/>
      <c r="BO10" s="659">
        <v>1.9</v>
      </c>
      <c r="BP10" s="659"/>
      <c r="BQ10" s="659"/>
      <c r="BR10" s="659"/>
      <c r="BS10" s="660" t="s">
        <v>121</v>
      </c>
      <c r="BT10" s="660"/>
      <c r="BU10" s="660"/>
      <c r="BV10" s="660"/>
      <c r="BW10" s="660"/>
      <c r="BX10" s="660"/>
      <c r="BY10" s="660"/>
      <c r="BZ10" s="660"/>
      <c r="CA10" s="660"/>
      <c r="CB10" s="700"/>
      <c r="CD10" s="618" t="s">
        <v>235</v>
      </c>
      <c r="CE10" s="619"/>
      <c r="CF10" s="619"/>
      <c r="CG10" s="619"/>
      <c r="CH10" s="619"/>
      <c r="CI10" s="619"/>
      <c r="CJ10" s="619"/>
      <c r="CK10" s="619"/>
      <c r="CL10" s="619"/>
      <c r="CM10" s="619"/>
      <c r="CN10" s="619"/>
      <c r="CO10" s="619"/>
      <c r="CP10" s="619"/>
      <c r="CQ10" s="620"/>
      <c r="CR10" s="621">
        <v>474</v>
      </c>
      <c r="CS10" s="622"/>
      <c r="CT10" s="622"/>
      <c r="CU10" s="622"/>
      <c r="CV10" s="622"/>
      <c r="CW10" s="622"/>
      <c r="CX10" s="622"/>
      <c r="CY10" s="623"/>
      <c r="CZ10" s="659">
        <v>0</v>
      </c>
      <c r="DA10" s="659"/>
      <c r="DB10" s="659"/>
      <c r="DC10" s="659"/>
      <c r="DD10" s="627" t="s">
        <v>121</v>
      </c>
      <c r="DE10" s="622"/>
      <c r="DF10" s="622"/>
      <c r="DG10" s="622"/>
      <c r="DH10" s="622"/>
      <c r="DI10" s="622"/>
      <c r="DJ10" s="622"/>
      <c r="DK10" s="622"/>
      <c r="DL10" s="622"/>
      <c r="DM10" s="622"/>
      <c r="DN10" s="622"/>
      <c r="DO10" s="622"/>
      <c r="DP10" s="623"/>
      <c r="DQ10" s="627">
        <v>474</v>
      </c>
      <c r="DR10" s="622"/>
      <c r="DS10" s="622"/>
      <c r="DT10" s="622"/>
      <c r="DU10" s="622"/>
      <c r="DV10" s="622"/>
      <c r="DW10" s="622"/>
      <c r="DX10" s="622"/>
      <c r="DY10" s="622"/>
      <c r="DZ10" s="622"/>
      <c r="EA10" s="622"/>
      <c r="EB10" s="622"/>
      <c r="EC10" s="658"/>
    </row>
    <row r="11" spans="2:143" ht="11.25" customHeight="1">
      <c r="B11" s="618" t="s">
        <v>236</v>
      </c>
      <c r="C11" s="619"/>
      <c r="D11" s="619"/>
      <c r="E11" s="619"/>
      <c r="F11" s="619"/>
      <c r="G11" s="619"/>
      <c r="H11" s="619"/>
      <c r="I11" s="619"/>
      <c r="J11" s="619"/>
      <c r="K11" s="619"/>
      <c r="L11" s="619"/>
      <c r="M11" s="619"/>
      <c r="N11" s="619"/>
      <c r="O11" s="619"/>
      <c r="P11" s="619"/>
      <c r="Q11" s="620"/>
      <c r="R11" s="621">
        <v>342118</v>
      </c>
      <c r="S11" s="622"/>
      <c r="T11" s="622"/>
      <c r="U11" s="622"/>
      <c r="V11" s="622"/>
      <c r="W11" s="622"/>
      <c r="X11" s="622"/>
      <c r="Y11" s="623"/>
      <c r="Z11" s="624">
        <v>3.6</v>
      </c>
      <c r="AA11" s="625"/>
      <c r="AB11" s="625"/>
      <c r="AC11" s="626"/>
      <c r="AD11" s="627">
        <v>342118</v>
      </c>
      <c r="AE11" s="622"/>
      <c r="AF11" s="622"/>
      <c r="AG11" s="622"/>
      <c r="AH11" s="622"/>
      <c r="AI11" s="622"/>
      <c r="AJ11" s="622"/>
      <c r="AK11" s="623"/>
      <c r="AL11" s="624">
        <v>8.6999999999999993</v>
      </c>
      <c r="AM11" s="625"/>
      <c r="AN11" s="625"/>
      <c r="AO11" s="661"/>
      <c r="AP11" s="618" t="s">
        <v>237</v>
      </c>
      <c r="AQ11" s="619"/>
      <c r="AR11" s="619"/>
      <c r="AS11" s="619"/>
      <c r="AT11" s="619"/>
      <c r="AU11" s="619"/>
      <c r="AV11" s="619"/>
      <c r="AW11" s="619"/>
      <c r="AX11" s="619"/>
      <c r="AY11" s="619"/>
      <c r="AZ11" s="619"/>
      <c r="BA11" s="619"/>
      <c r="BB11" s="619"/>
      <c r="BC11" s="619"/>
      <c r="BD11" s="619"/>
      <c r="BE11" s="619"/>
      <c r="BF11" s="620"/>
      <c r="BG11" s="621">
        <v>87106</v>
      </c>
      <c r="BH11" s="622"/>
      <c r="BI11" s="622"/>
      <c r="BJ11" s="622"/>
      <c r="BK11" s="622"/>
      <c r="BL11" s="622"/>
      <c r="BM11" s="622"/>
      <c r="BN11" s="623"/>
      <c r="BO11" s="659">
        <v>5.3</v>
      </c>
      <c r="BP11" s="659"/>
      <c r="BQ11" s="659"/>
      <c r="BR11" s="659"/>
      <c r="BS11" s="660" t="s">
        <v>121</v>
      </c>
      <c r="BT11" s="660"/>
      <c r="BU11" s="660"/>
      <c r="BV11" s="660"/>
      <c r="BW11" s="660"/>
      <c r="BX11" s="660"/>
      <c r="BY11" s="660"/>
      <c r="BZ11" s="660"/>
      <c r="CA11" s="660"/>
      <c r="CB11" s="700"/>
      <c r="CD11" s="618" t="s">
        <v>238</v>
      </c>
      <c r="CE11" s="619"/>
      <c r="CF11" s="619"/>
      <c r="CG11" s="619"/>
      <c r="CH11" s="619"/>
      <c r="CI11" s="619"/>
      <c r="CJ11" s="619"/>
      <c r="CK11" s="619"/>
      <c r="CL11" s="619"/>
      <c r="CM11" s="619"/>
      <c r="CN11" s="619"/>
      <c r="CO11" s="619"/>
      <c r="CP11" s="619"/>
      <c r="CQ11" s="620"/>
      <c r="CR11" s="621">
        <v>182982</v>
      </c>
      <c r="CS11" s="622"/>
      <c r="CT11" s="622"/>
      <c r="CU11" s="622"/>
      <c r="CV11" s="622"/>
      <c r="CW11" s="622"/>
      <c r="CX11" s="622"/>
      <c r="CY11" s="623"/>
      <c r="CZ11" s="659">
        <v>2.1</v>
      </c>
      <c r="DA11" s="659"/>
      <c r="DB11" s="659"/>
      <c r="DC11" s="659"/>
      <c r="DD11" s="627">
        <v>20582</v>
      </c>
      <c r="DE11" s="622"/>
      <c r="DF11" s="622"/>
      <c r="DG11" s="622"/>
      <c r="DH11" s="622"/>
      <c r="DI11" s="622"/>
      <c r="DJ11" s="622"/>
      <c r="DK11" s="622"/>
      <c r="DL11" s="622"/>
      <c r="DM11" s="622"/>
      <c r="DN11" s="622"/>
      <c r="DO11" s="622"/>
      <c r="DP11" s="623"/>
      <c r="DQ11" s="627">
        <v>129133</v>
      </c>
      <c r="DR11" s="622"/>
      <c r="DS11" s="622"/>
      <c r="DT11" s="622"/>
      <c r="DU11" s="622"/>
      <c r="DV11" s="622"/>
      <c r="DW11" s="622"/>
      <c r="DX11" s="622"/>
      <c r="DY11" s="622"/>
      <c r="DZ11" s="622"/>
      <c r="EA11" s="622"/>
      <c r="EB11" s="622"/>
      <c r="EC11" s="658"/>
    </row>
    <row r="12" spans="2:143" ht="11.25" customHeight="1">
      <c r="B12" s="618" t="s">
        <v>239</v>
      </c>
      <c r="C12" s="619"/>
      <c r="D12" s="619"/>
      <c r="E12" s="619"/>
      <c r="F12" s="619"/>
      <c r="G12" s="619"/>
      <c r="H12" s="619"/>
      <c r="I12" s="619"/>
      <c r="J12" s="619"/>
      <c r="K12" s="619"/>
      <c r="L12" s="619"/>
      <c r="M12" s="619"/>
      <c r="N12" s="619"/>
      <c r="O12" s="619"/>
      <c r="P12" s="619"/>
      <c r="Q12" s="620"/>
      <c r="R12" s="621" t="s">
        <v>121</v>
      </c>
      <c r="S12" s="622"/>
      <c r="T12" s="622"/>
      <c r="U12" s="622"/>
      <c r="V12" s="622"/>
      <c r="W12" s="622"/>
      <c r="X12" s="622"/>
      <c r="Y12" s="623"/>
      <c r="Z12" s="659" t="s">
        <v>121</v>
      </c>
      <c r="AA12" s="659"/>
      <c r="AB12" s="659"/>
      <c r="AC12" s="659"/>
      <c r="AD12" s="660" t="s">
        <v>121</v>
      </c>
      <c r="AE12" s="660"/>
      <c r="AF12" s="660"/>
      <c r="AG12" s="660"/>
      <c r="AH12" s="660"/>
      <c r="AI12" s="660"/>
      <c r="AJ12" s="660"/>
      <c r="AK12" s="660"/>
      <c r="AL12" s="624" t="s">
        <v>121</v>
      </c>
      <c r="AM12" s="625"/>
      <c r="AN12" s="625"/>
      <c r="AO12" s="661"/>
      <c r="AP12" s="618" t="s">
        <v>240</v>
      </c>
      <c r="AQ12" s="619"/>
      <c r="AR12" s="619"/>
      <c r="AS12" s="619"/>
      <c r="AT12" s="619"/>
      <c r="AU12" s="619"/>
      <c r="AV12" s="619"/>
      <c r="AW12" s="619"/>
      <c r="AX12" s="619"/>
      <c r="AY12" s="619"/>
      <c r="AZ12" s="619"/>
      <c r="BA12" s="619"/>
      <c r="BB12" s="619"/>
      <c r="BC12" s="619"/>
      <c r="BD12" s="619"/>
      <c r="BE12" s="619"/>
      <c r="BF12" s="620"/>
      <c r="BG12" s="621">
        <v>715275</v>
      </c>
      <c r="BH12" s="622"/>
      <c r="BI12" s="622"/>
      <c r="BJ12" s="622"/>
      <c r="BK12" s="622"/>
      <c r="BL12" s="622"/>
      <c r="BM12" s="622"/>
      <c r="BN12" s="623"/>
      <c r="BO12" s="659">
        <v>43.6</v>
      </c>
      <c r="BP12" s="659"/>
      <c r="BQ12" s="659"/>
      <c r="BR12" s="659"/>
      <c r="BS12" s="660" t="s">
        <v>121</v>
      </c>
      <c r="BT12" s="660"/>
      <c r="BU12" s="660"/>
      <c r="BV12" s="660"/>
      <c r="BW12" s="660"/>
      <c r="BX12" s="660"/>
      <c r="BY12" s="660"/>
      <c r="BZ12" s="660"/>
      <c r="CA12" s="660"/>
      <c r="CB12" s="700"/>
      <c r="CD12" s="618" t="s">
        <v>241</v>
      </c>
      <c r="CE12" s="619"/>
      <c r="CF12" s="619"/>
      <c r="CG12" s="619"/>
      <c r="CH12" s="619"/>
      <c r="CI12" s="619"/>
      <c r="CJ12" s="619"/>
      <c r="CK12" s="619"/>
      <c r="CL12" s="619"/>
      <c r="CM12" s="619"/>
      <c r="CN12" s="619"/>
      <c r="CO12" s="619"/>
      <c r="CP12" s="619"/>
      <c r="CQ12" s="620"/>
      <c r="CR12" s="621">
        <v>181497</v>
      </c>
      <c r="CS12" s="622"/>
      <c r="CT12" s="622"/>
      <c r="CU12" s="622"/>
      <c r="CV12" s="622"/>
      <c r="CW12" s="622"/>
      <c r="CX12" s="622"/>
      <c r="CY12" s="623"/>
      <c r="CZ12" s="659">
        <v>2.1</v>
      </c>
      <c r="DA12" s="659"/>
      <c r="DB12" s="659"/>
      <c r="DC12" s="659"/>
      <c r="DD12" s="627" t="s">
        <v>121</v>
      </c>
      <c r="DE12" s="622"/>
      <c r="DF12" s="622"/>
      <c r="DG12" s="622"/>
      <c r="DH12" s="622"/>
      <c r="DI12" s="622"/>
      <c r="DJ12" s="622"/>
      <c r="DK12" s="622"/>
      <c r="DL12" s="622"/>
      <c r="DM12" s="622"/>
      <c r="DN12" s="622"/>
      <c r="DO12" s="622"/>
      <c r="DP12" s="623"/>
      <c r="DQ12" s="627">
        <v>118329</v>
      </c>
      <c r="DR12" s="622"/>
      <c r="DS12" s="622"/>
      <c r="DT12" s="622"/>
      <c r="DU12" s="622"/>
      <c r="DV12" s="622"/>
      <c r="DW12" s="622"/>
      <c r="DX12" s="622"/>
      <c r="DY12" s="622"/>
      <c r="DZ12" s="622"/>
      <c r="EA12" s="622"/>
      <c r="EB12" s="622"/>
      <c r="EC12" s="658"/>
    </row>
    <row r="13" spans="2:143" ht="11.25" customHeight="1">
      <c r="B13" s="618" t="s">
        <v>242</v>
      </c>
      <c r="C13" s="619"/>
      <c r="D13" s="619"/>
      <c r="E13" s="619"/>
      <c r="F13" s="619"/>
      <c r="G13" s="619"/>
      <c r="H13" s="619"/>
      <c r="I13" s="619"/>
      <c r="J13" s="619"/>
      <c r="K13" s="619"/>
      <c r="L13" s="619"/>
      <c r="M13" s="619"/>
      <c r="N13" s="619"/>
      <c r="O13" s="619"/>
      <c r="P13" s="619"/>
      <c r="Q13" s="620"/>
      <c r="R13" s="621" t="s">
        <v>121</v>
      </c>
      <c r="S13" s="622"/>
      <c r="T13" s="622"/>
      <c r="U13" s="622"/>
      <c r="V13" s="622"/>
      <c r="W13" s="622"/>
      <c r="X13" s="622"/>
      <c r="Y13" s="623"/>
      <c r="Z13" s="659" t="s">
        <v>121</v>
      </c>
      <c r="AA13" s="659"/>
      <c r="AB13" s="659"/>
      <c r="AC13" s="659"/>
      <c r="AD13" s="660" t="s">
        <v>121</v>
      </c>
      <c r="AE13" s="660"/>
      <c r="AF13" s="660"/>
      <c r="AG13" s="660"/>
      <c r="AH13" s="660"/>
      <c r="AI13" s="660"/>
      <c r="AJ13" s="660"/>
      <c r="AK13" s="660"/>
      <c r="AL13" s="624" t="s">
        <v>121</v>
      </c>
      <c r="AM13" s="625"/>
      <c r="AN13" s="625"/>
      <c r="AO13" s="661"/>
      <c r="AP13" s="618" t="s">
        <v>243</v>
      </c>
      <c r="AQ13" s="619"/>
      <c r="AR13" s="619"/>
      <c r="AS13" s="619"/>
      <c r="AT13" s="619"/>
      <c r="AU13" s="619"/>
      <c r="AV13" s="619"/>
      <c r="AW13" s="619"/>
      <c r="AX13" s="619"/>
      <c r="AY13" s="619"/>
      <c r="AZ13" s="619"/>
      <c r="BA13" s="619"/>
      <c r="BB13" s="619"/>
      <c r="BC13" s="619"/>
      <c r="BD13" s="619"/>
      <c r="BE13" s="619"/>
      <c r="BF13" s="620"/>
      <c r="BG13" s="621">
        <v>714843</v>
      </c>
      <c r="BH13" s="622"/>
      <c r="BI13" s="622"/>
      <c r="BJ13" s="622"/>
      <c r="BK13" s="622"/>
      <c r="BL13" s="622"/>
      <c r="BM13" s="622"/>
      <c r="BN13" s="623"/>
      <c r="BO13" s="659">
        <v>43.6</v>
      </c>
      <c r="BP13" s="659"/>
      <c r="BQ13" s="659"/>
      <c r="BR13" s="659"/>
      <c r="BS13" s="660" t="s">
        <v>121</v>
      </c>
      <c r="BT13" s="660"/>
      <c r="BU13" s="660"/>
      <c r="BV13" s="660"/>
      <c r="BW13" s="660"/>
      <c r="BX13" s="660"/>
      <c r="BY13" s="660"/>
      <c r="BZ13" s="660"/>
      <c r="CA13" s="660"/>
      <c r="CB13" s="700"/>
      <c r="CD13" s="618" t="s">
        <v>244</v>
      </c>
      <c r="CE13" s="619"/>
      <c r="CF13" s="619"/>
      <c r="CG13" s="619"/>
      <c r="CH13" s="619"/>
      <c r="CI13" s="619"/>
      <c r="CJ13" s="619"/>
      <c r="CK13" s="619"/>
      <c r="CL13" s="619"/>
      <c r="CM13" s="619"/>
      <c r="CN13" s="619"/>
      <c r="CO13" s="619"/>
      <c r="CP13" s="619"/>
      <c r="CQ13" s="620"/>
      <c r="CR13" s="621">
        <v>774004</v>
      </c>
      <c r="CS13" s="622"/>
      <c r="CT13" s="622"/>
      <c r="CU13" s="622"/>
      <c r="CV13" s="622"/>
      <c r="CW13" s="622"/>
      <c r="CX13" s="622"/>
      <c r="CY13" s="623"/>
      <c r="CZ13" s="659">
        <v>8.8000000000000007</v>
      </c>
      <c r="DA13" s="659"/>
      <c r="DB13" s="659"/>
      <c r="DC13" s="659"/>
      <c r="DD13" s="627">
        <v>269383</v>
      </c>
      <c r="DE13" s="622"/>
      <c r="DF13" s="622"/>
      <c r="DG13" s="622"/>
      <c r="DH13" s="622"/>
      <c r="DI13" s="622"/>
      <c r="DJ13" s="622"/>
      <c r="DK13" s="622"/>
      <c r="DL13" s="622"/>
      <c r="DM13" s="622"/>
      <c r="DN13" s="622"/>
      <c r="DO13" s="622"/>
      <c r="DP13" s="623"/>
      <c r="DQ13" s="627">
        <v>422523</v>
      </c>
      <c r="DR13" s="622"/>
      <c r="DS13" s="622"/>
      <c r="DT13" s="622"/>
      <c r="DU13" s="622"/>
      <c r="DV13" s="622"/>
      <c r="DW13" s="622"/>
      <c r="DX13" s="622"/>
      <c r="DY13" s="622"/>
      <c r="DZ13" s="622"/>
      <c r="EA13" s="622"/>
      <c r="EB13" s="622"/>
      <c r="EC13" s="658"/>
    </row>
    <row r="14" spans="2:143" ht="11.25" customHeight="1">
      <c r="B14" s="618" t="s">
        <v>245</v>
      </c>
      <c r="C14" s="619"/>
      <c r="D14" s="619"/>
      <c r="E14" s="619"/>
      <c r="F14" s="619"/>
      <c r="G14" s="619"/>
      <c r="H14" s="619"/>
      <c r="I14" s="619"/>
      <c r="J14" s="619"/>
      <c r="K14" s="619"/>
      <c r="L14" s="619"/>
      <c r="M14" s="619"/>
      <c r="N14" s="619"/>
      <c r="O14" s="619"/>
      <c r="P14" s="619"/>
      <c r="Q14" s="620"/>
      <c r="R14" s="621">
        <v>169</v>
      </c>
      <c r="S14" s="622"/>
      <c r="T14" s="622"/>
      <c r="U14" s="622"/>
      <c r="V14" s="622"/>
      <c r="W14" s="622"/>
      <c r="X14" s="622"/>
      <c r="Y14" s="623"/>
      <c r="Z14" s="659">
        <v>0</v>
      </c>
      <c r="AA14" s="659"/>
      <c r="AB14" s="659"/>
      <c r="AC14" s="659"/>
      <c r="AD14" s="660">
        <v>169</v>
      </c>
      <c r="AE14" s="660"/>
      <c r="AF14" s="660"/>
      <c r="AG14" s="660"/>
      <c r="AH14" s="660"/>
      <c r="AI14" s="660"/>
      <c r="AJ14" s="660"/>
      <c r="AK14" s="660"/>
      <c r="AL14" s="624">
        <v>0</v>
      </c>
      <c r="AM14" s="625"/>
      <c r="AN14" s="625"/>
      <c r="AO14" s="661"/>
      <c r="AP14" s="618" t="s">
        <v>246</v>
      </c>
      <c r="AQ14" s="619"/>
      <c r="AR14" s="619"/>
      <c r="AS14" s="619"/>
      <c r="AT14" s="619"/>
      <c r="AU14" s="619"/>
      <c r="AV14" s="619"/>
      <c r="AW14" s="619"/>
      <c r="AX14" s="619"/>
      <c r="AY14" s="619"/>
      <c r="AZ14" s="619"/>
      <c r="BA14" s="619"/>
      <c r="BB14" s="619"/>
      <c r="BC14" s="619"/>
      <c r="BD14" s="619"/>
      <c r="BE14" s="619"/>
      <c r="BF14" s="620"/>
      <c r="BG14" s="621">
        <v>57757</v>
      </c>
      <c r="BH14" s="622"/>
      <c r="BI14" s="622"/>
      <c r="BJ14" s="622"/>
      <c r="BK14" s="622"/>
      <c r="BL14" s="622"/>
      <c r="BM14" s="622"/>
      <c r="BN14" s="623"/>
      <c r="BO14" s="659">
        <v>3.5</v>
      </c>
      <c r="BP14" s="659"/>
      <c r="BQ14" s="659"/>
      <c r="BR14" s="659"/>
      <c r="BS14" s="660" t="s">
        <v>121</v>
      </c>
      <c r="BT14" s="660"/>
      <c r="BU14" s="660"/>
      <c r="BV14" s="660"/>
      <c r="BW14" s="660"/>
      <c r="BX14" s="660"/>
      <c r="BY14" s="660"/>
      <c r="BZ14" s="660"/>
      <c r="CA14" s="660"/>
      <c r="CB14" s="700"/>
      <c r="CD14" s="618" t="s">
        <v>247</v>
      </c>
      <c r="CE14" s="619"/>
      <c r="CF14" s="619"/>
      <c r="CG14" s="619"/>
      <c r="CH14" s="619"/>
      <c r="CI14" s="619"/>
      <c r="CJ14" s="619"/>
      <c r="CK14" s="619"/>
      <c r="CL14" s="619"/>
      <c r="CM14" s="619"/>
      <c r="CN14" s="619"/>
      <c r="CO14" s="619"/>
      <c r="CP14" s="619"/>
      <c r="CQ14" s="620"/>
      <c r="CR14" s="621">
        <v>279163</v>
      </c>
      <c r="CS14" s="622"/>
      <c r="CT14" s="622"/>
      <c r="CU14" s="622"/>
      <c r="CV14" s="622"/>
      <c r="CW14" s="622"/>
      <c r="CX14" s="622"/>
      <c r="CY14" s="623"/>
      <c r="CZ14" s="659">
        <v>3.2</v>
      </c>
      <c r="DA14" s="659"/>
      <c r="DB14" s="659"/>
      <c r="DC14" s="659"/>
      <c r="DD14" s="627">
        <v>56491</v>
      </c>
      <c r="DE14" s="622"/>
      <c r="DF14" s="622"/>
      <c r="DG14" s="622"/>
      <c r="DH14" s="622"/>
      <c r="DI14" s="622"/>
      <c r="DJ14" s="622"/>
      <c r="DK14" s="622"/>
      <c r="DL14" s="622"/>
      <c r="DM14" s="622"/>
      <c r="DN14" s="622"/>
      <c r="DO14" s="622"/>
      <c r="DP14" s="623"/>
      <c r="DQ14" s="627">
        <v>224404</v>
      </c>
      <c r="DR14" s="622"/>
      <c r="DS14" s="622"/>
      <c r="DT14" s="622"/>
      <c r="DU14" s="622"/>
      <c r="DV14" s="622"/>
      <c r="DW14" s="622"/>
      <c r="DX14" s="622"/>
      <c r="DY14" s="622"/>
      <c r="DZ14" s="622"/>
      <c r="EA14" s="622"/>
      <c r="EB14" s="622"/>
      <c r="EC14" s="658"/>
    </row>
    <row r="15" spans="2:143" ht="11.25" customHeight="1">
      <c r="B15" s="618" t="s">
        <v>248</v>
      </c>
      <c r="C15" s="619"/>
      <c r="D15" s="619"/>
      <c r="E15" s="619"/>
      <c r="F15" s="619"/>
      <c r="G15" s="619"/>
      <c r="H15" s="619"/>
      <c r="I15" s="619"/>
      <c r="J15" s="619"/>
      <c r="K15" s="619"/>
      <c r="L15" s="619"/>
      <c r="M15" s="619"/>
      <c r="N15" s="619"/>
      <c r="O15" s="619"/>
      <c r="P15" s="619"/>
      <c r="Q15" s="620"/>
      <c r="R15" s="621" t="s">
        <v>121</v>
      </c>
      <c r="S15" s="622"/>
      <c r="T15" s="622"/>
      <c r="U15" s="622"/>
      <c r="V15" s="622"/>
      <c r="W15" s="622"/>
      <c r="X15" s="622"/>
      <c r="Y15" s="623"/>
      <c r="Z15" s="659" t="s">
        <v>121</v>
      </c>
      <c r="AA15" s="659"/>
      <c r="AB15" s="659"/>
      <c r="AC15" s="659"/>
      <c r="AD15" s="660" t="s">
        <v>121</v>
      </c>
      <c r="AE15" s="660"/>
      <c r="AF15" s="660"/>
      <c r="AG15" s="660"/>
      <c r="AH15" s="660"/>
      <c r="AI15" s="660"/>
      <c r="AJ15" s="660"/>
      <c r="AK15" s="660"/>
      <c r="AL15" s="624" t="s">
        <v>121</v>
      </c>
      <c r="AM15" s="625"/>
      <c r="AN15" s="625"/>
      <c r="AO15" s="661"/>
      <c r="AP15" s="618" t="s">
        <v>249</v>
      </c>
      <c r="AQ15" s="619"/>
      <c r="AR15" s="619"/>
      <c r="AS15" s="619"/>
      <c r="AT15" s="619"/>
      <c r="AU15" s="619"/>
      <c r="AV15" s="619"/>
      <c r="AW15" s="619"/>
      <c r="AX15" s="619"/>
      <c r="AY15" s="619"/>
      <c r="AZ15" s="619"/>
      <c r="BA15" s="619"/>
      <c r="BB15" s="619"/>
      <c r="BC15" s="619"/>
      <c r="BD15" s="619"/>
      <c r="BE15" s="619"/>
      <c r="BF15" s="620"/>
      <c r="BG15" s="621">
        <v>129614</v>
      </c>
      <c r="BH15" s="622"/>
      <c r="BI15" s="622"/>
      <c r="BJ15" s="622"/>
      <c r="BK15" s="622"/>
      <c r="BL15" s="622"/>
      <c r="BM15" s="622"/>
      <c r="BN15" s="623"/>
      <c r="BO15" s="659">
        <v>7.9</v>
      </c>
      <c r="BP15" s="659"/>
      <c r="BQ15" s="659"/>
      <c r="BR15" s="659"/>
      <c r="BS15" s="660" t="s">
        <v>121</v>
      </c>
      <c r="BT15" s="660"/>
      <c r="BU15" s="660"/>
      <c r="BV15" s="660"/>
      <c r="BW15" s="660"/>
      <c r="BX15" s="660"/>
      <c r="BY15" s="660"/>
      <c r="BZ15" s="660"/>
      <c r="CA15" s="660"/>
      <c r="CB15" s="700"/>
      <c r="CD15" s="618" t="s">
        <v>250</v>
      </c>
      <c r="CE15" s="619"/>
      <c r="CF15" s="619"/>
      <c r="CG15" s="619"/>
      <c r="CH15" s="619"/>
      <c r="CI15" s="619"/>
      <c r="CJ15" s="619"/>
      <c r="CK15" s="619"/>
      <c r="CL15" s="619"/>
      <c r="CM15" s="619"/>
      <c r="CN15" s="619"/>
      <c r="CO15" s="619"/>
      <c r="CP15" s="619"/>
      <c r="CQ15" s="620"/>
      <c r="CR15" s="621">
        <v>674315</v>
      </c>
      <c r="CS15" s="622"/>
      <c r="CT15" s="622"/>
      <c r="CU15" s="622"/>
      <c r="CV15" s="622"/>
      <c r="CW15" s="622"/>
      <c r="CX15" s="622"/>
      <c r="CY15" s="623"/>
      <c r="CZ15" s="659">
        <v>7.7</v>
      </c>
      <c r="DA15" s="659"/>
      <c r="DB15" s="659"/>
      <c r="DC15" s="659"/>
      <c r="DD15" s="627">
        <v>81239</v>
      </c>
      <c r="DE15" s="622"/>
      <c r="DF15" s="622"/>
      <c r="DG15" s="622"/>
      <c r="DH15" s="622"/>
      <c r="DI15" s="622"/>
      <c r="DJ15" s="622"/>
      <c r="DK15" s="622"/>
      <c r="DL15" s="622"/>
      <c r="DM15" s="622"/>
      <c r="DN15" s="622"/>
      <c r="DO15" s="622"/>
      <c r="DP15" s="623"/>
      <c r="DQ15" s="627">
        <v>500598</v>
      </c>
      <c r="DR15" s="622"/>
      <c r="DS15" s="622"/>
      <c r="DT15" s="622"/>
      <c r="DU15" s="622"/>
      <c r="DV15" s="622"/>
      <c r="DW15" s="622"/>
      <c r="DX15" s="622"/>
      <c r="DY15" s="622"/>
      <c r="DZ15" s="622"/>
      <c r="EA15" s="622"/>
      <c r="EB15" s="622"/>
      <c r="EC15" s="658"/>
    </row>
    <row r="16" spans="2:143" ht="11.25" customHeight="1">
      <c r="B16" s="618" t="s">
        <v>251</v>
      </c>
      <c r="C16" s="619"/>
      <c r="D16" s="619"/>
      <c r="E16" s="619"/>
      <c r="F16" s="619"/>
      <c r="G16" s="619"/>
      <c r="H16" s="619"/>
      <c r="I16" s="619"/>
      <c r="J16" s="619"/>
      <c r="K16" s="619"/>
      <c r="L16" s="619"/>
      <c r="M16" s="619"/>
      <c r="N16" s="619"/>
      <c r="O16" s="619"/>
      <c r="P16" s="619"/>
      <c r="Q16" s="620"/>
      <c r="R16" s="621">
        <v>4042</v>
      </c>
      <c r="S16" s="622"/>
      <c r="T16" s="622"/>
      <c r="U16" s="622"/>
      <c r="V16" s="622"/>
      <c r="W16" s="622"/>
      <c r="X16" s="622"/>
      <c r="Y16" s="623"/>
      <c r="Z16" s="659">
        <v>0</v>
      </c>
      <c r="AA16" s="659"/>
      <c r="AB16" s="659"/>
      <c r="AC16" s="659"/>
      <c r="AD16" s="660">
        <v>4042</v>
      </c>
      <c r="AE16" s="660"/>
      <c r="AF16" s="660"/>
      <c r="AG16" s="660"/>
      <c r="AH16" s="660"/>
      <c r="AI16" s="660"/>
      <c r="AJ16" s="660"/>
      <c r="AK16" s="660"/>
      <c r="AL16" s="624">
        <v>0.1</v>
      </c>
      <c r="AM16" s="625"/>
      <c r="AN16" s="625"/>
      <c r="AO16" s="661"/>
      <c r="AP16" s="618" t="s">
        <v>252</v>
      </c>
      <c r="AQ16" s="619"/>
      <c r="AR16" s="619"/>
      <c r="AS16" s="619"/>
      <c r="AT16" s="619"/>
      <c r="AU16" s="619"/>
      <c r="AV16" s="619"/>
      <c r="AW16" s="619"/>
      <c r="AX16" s="619"/>
      <c r="AY16" s="619"/>
      <c r="AZ16" s="619"/>
      <c r="BA16" s="619"/>
      <c r="BB16" s="619"/>
      <c r="BC16" s="619"/>
      <c r="BD16" s="619"/>
      <c r="BE16" s="619"/>
      <c r="BF16" s="620"/>
      <c r="BG16" s="621" t="s">
        <v>121</v>
      </c>
      <c r="BH16" s="622"/>
      <c r="BI16" s="622"/>
      <c r="BJ16" s="622"/>
      <c r="BK16" s="622"/>
      <c r="BL16" s="622"/>
      <c r="BM16" s="622"/>
      <c r="BN16" s="623"/>
      <c r="BO16" s="659" t="s">
        <v>121</v>
      </c>
      <c r="BP16" s="659"/>
      <c r="BQ16" s="659"/>
      <c r="BR16" s="659"/>
      <c r="BS16" s="660" t="s">
        <v>121</v>
      </c>
      <c r="BT16" s="660"/>
      <c r="BU16" s="660"/>
      <c r="BV16" s="660"/>
      <c r="BW16" s="660"/>
      <c r="BX16" s="660"/>
      <c r="BY16" s="660"/>
      <c r="BZ16" s="660"/>
      <c r="CA16" s="660"/>
      <c r="CB16" s="700"/>
      <c r="CD16" s="618" t="s">
        <v>253</v>
      </c>
      <c r="CE16" s="619"/>
      <c r="CF16" s="619"/>
      <c r="CG16" s="619"/>
      <c r="CH16" s="619"/>
      <c r="CI16" s="619"/>
      <c r="CJ16" s="619"/>
      <c r="CK16" s="619"/>
      <c r="CL16" s="619"/>
      <c r="CM16" s="619"/>
      <c r="CN16" s="619"/>
      <c r="CO16" s="619"/>
      <c r="CP16" s="619"/>
      <c r="CQ16" s="620"/>
      <c r="CR16" s="621">
        <v>8254</v>
      </c>
      <c r="CS16" s="622"/>
      <c r="CT16" s="622"/>
      <c r="CU16" s="622"/>
      <c r="CV16" s="622"/>
      <c r="CW16" s="622"/>
      <c r="CX16" s="622"/>
      <c r="CY16" s="623"/>
      <c r="CZ16" s="659">
        <v>0.1</v>
      </c>
      <c r="DA16" s="659"/>
      <c r="DB16" s="659"/>
      <c r="DC16" s="659"/>
      <c r="DD16" s="627" t="s">
        <v>121</v>
      </c>
      <c r="DE16" s="622"/>
      <c r="DF16" s="622"/>
      <c r="DG16" s="622"/>
      <c r="DH16" s="622"/>
      <c r="DI16" s="622"/>
      <c r="DJ16" s="622"/>
      <c r="DK16" s="622"/>
      <c r="DL16" s="622"/>
      <c r="DM16" s="622"/>
      <c r="DN16" s="622"/>
      <c r="DO16" s="622"/>
      <c r="DP16" s="623"/>
      <c r="DQ16" s="627">
        <v>5923</v>
      </c>
      <c r="DR16" s="622"/>
      <c r="DS16" s="622"/>
      <c r="DT16" s="622"/>
      <c r="DU16" s="622"/>
      <c r="DV16" s="622"/>
      <c r="DW16" s="622"/>
      <c r="DX16" s="622"/>
      <c r="DY16" s="622"/>
      <c r="DZ16" s="622"/>
      <c r="EA16" s="622"/>
      <c r="EB16" s="622"/>
      <c r="EC16" s="658"/>
    </row>
    <row r="17" spans="2:133" ht="11.25" customHeight="1">
      <c r="B17" s="618" t="s">
        <v>254</v>
      </c>
      <c r="C17" s="619"/>
      <c r="D17" s="619"/>
      <c r="E17" s="619"/>
      <c r="F17" s="619"/>
      <c r="G17" s="619"/>
      <c r="H17" s="619"/>
      <c r="I17" s="619"/>
      <c r="J17" s="619"/>
      <c r="K17" s="619"/>
      <c r="L17" s="619"/>
      <c r="M17" s="619"/>
      <c r="N17" s="619"/>
      <c r="O17" s="619"/>
      <c r="P17" s="619"/>
      <c r="Q17" s="620"/>
      <c r="R17" s="621">
        <v>19800</v>
      </c>
      <c r="S17" s="622"/>
      <c r="T17" s="622"/>
      <c r="U17" s="622"/>
      <c r="V17" s="622"/>
      <c r="W17" s="622"/>
      <c r="X17" s="622"/>
      <c r="Y17" s="623"/>
      <c r="Z17" s="659">
        <v>0.2</v>
      </c>
      <c r="AA17" s="659"/>
      <c r="AB17" s="659"/>
      <c r="AC17" s="659"/>
      <c r="AD17" s="660">
        <v>19800</v>
      </c>
      <c r="AE17" s="660"/>
      <c r="AF17" s="660"/>
      <c r="AG17" s="660"/>
      <c r="AH17" s="660"/>
      <c r="AI17" s="660"/>
      <c r="AJ17" s="660"/>
      <c r="AK17" s="660"/>
      <c r="AL17" s="624">
        <v>0.5</v>
      </c>
      <c r="AM17" s="625"/>
      <c r="AN17" s="625"/>
      <c r="AO17" s="661"/>
      <c r="AP17" s="618" t="s">
        <v>255</v>
      </c>
      <c r="AQ17" s="619"/>
      <c r="AR17" s="619"/>
      <c r="AS17" s="619"/>
      <c r="AT17" s="619"/>
      <c r="AU17" s="619"/>
      <c r="AV17" s="619"/>
      <c r="AW17" s="619"/>
      <c r="AX17" s="619"/>
      <c r="AY17" s="619"/>
      <c r="AZ17" s="619"/>
      <c r="BA17" s="619"/>
      <c r="BB17" s="619"/>
      <c r="BC17" s="619"/>
      <c r="BD17" s="619"/>
      <c r="BE17" s="619"/>
      <c r="BF17" s="620"/>
      <c r="BG17" s="621" t="s">
        <v>121</v>
      </c>
      <c r="BH17" s="622"/>
      <c r="BI17" s="622"/>
      <c r="BJ17" s="622"/>
      <c r="BK17" s="622"/>
      <c r="BL17" s="622"/>
      <c r="BM17" s="622"/>
      <c r="BN17" s="623"/>
      <c r="BO17" s="659" t="s">
        <v>121</v>
      </c>
      <c r="BP17" s="659"/>
      <c r="BQ17" s="659"/>
      <c r="BR17" s="659"/>
      <c r="BS17" s="660" t="s">
        <v>121</v>
      </c>
      <c r="BT17" s="660"/>
      <c r="BU17" s="660"/>
      <c r="BV17" s="660"/>
      <c r="BW17" s="660"/>
      <c r="BX17" s="660"/>
      <c r="BY17" s="660"/>
      <c r="BZ17" s="660"/>
      <c r="CA17" s="660"/>
      <c r="CB17" s="700"/>
      <c r="CD17" s="618" t="s">
        <v>256</v>
      </c>
      <c r="CE17" s="619"/>
      <c r="CF17" s="619"/>
      <c r="CG17" s="619"/>
      <c r="CH17" s="619"/>
      <c r="CI17" s="619"/>
      <c r="CJ17" s="619"/>
      <c r="CK17" s="619"/>
      <c r="CL17" s="619"/>
      <c r="CM17" s="619"/>
      <c r="CN17" s="619"/>
      <c r="CO17" s="619"/>
      <c r="CP17" s="619"/>
      <c r="CQ17" s="620"/>
      <c r="CR17" s="621">
        <v>543438</v>
      </c>
      <c r="CS17" s="622"/>
      <c r="CT17" s="622"/>
      <c r="CU17" s="622"/>
      <c r="CV17" s="622"/>
      <c r="CW17" s="622"/>
      <c r="CX17" s="622"/>
      <c r="CY17" s="623"/>
      <c r="CZ17" s="659">
        <v>6.2</v>
      </c>
      <c r="DA17" s="659"/>
      <c r="DB17" s="659"/>
      <c r="DC17" s="659"/>
      <c r="DD17" s="627" t="s">
        <v>121</v>
      </c>
      <c r="DE17" s="622"/>
      <c r="DF17" s="622"/>
      <c r="DG17" s="622"/>
      <c r="DH17" s="622"/>
      <c r="DI17" s="622"/>
      <c r="DJ17" s="622"/>
      <c r="DK17" s="622"/>
      <c r="DL17" s="622"/>
      <c r="DM17" s="622"/>
      <c r="DN17" s="622"/>
      <c r="DO17" s="622"/>
      <c r="DP17" s="623"/>
      <c r="DQ17" s="627">
        <v>509012</v>
      </c>
      <c r="DR17" s="622"/>
      <c r="DS17" s="622"/>
      <c r="DT17" s="622"/>
      <c r="DU17" s="622"/>
      <c r="DV17" s="622"/>
      <c r="DW17" s="622"/>
      <c r="DX17" s="622"/>
      <c r="DY17" s="622"/>
      <c r="DZ17" s="622"/>
      <c r="EA17" s="622"/>
      <c r="EB17" s="622"/>
      <c r="EC17" s="658"/>
    </row>
    <row r="18" spans="2:133" ht="11.25" customHeight="1">
      <c r="B18" s="618" t="s">
        <v>257</v>
      </c>
      <c r="C18" s="619"/>
      <c r="D18" s="619"/>
      <c r="E18" s="619"/>
      <c r="F18" s="619"/>
      <c r="G18" s="619"/>
      <c r="H18" s="619"/>
      <c r="I18" s="619"/>
      <c r="J18" s="619"/>
      <c r="K18" s="619"/>
      <c r="L18" s="619"/>
      <c r="M18" s="619"/>
      <c r="N18" s="619"/>
      <c r="O18" s="619"/>
      <c r="P18" s="619"/>
      <c r="Q18" s="620"/>
      <c r="R18" s="621">
        <v>17058</v>
      </c>
      <c r="S18" s="622"/>
      <c r="T18" s="622"/>
      <c r="U18" s="622"/>
      <c r="V18" s="622"/>
      <c r="W18" s="622"/>
      <c r="X18" s="622"/>
      <c r="Y18" s="623"/>
      <c r="Z18" s="659">
        <v>0.2</v>
      </c>
      <c r="AA18" s="659"/>
      <c r="AB18" s="659"/>
      <c r="AC18" s="659"/>
      <c r="AD18" s="660">
        <v>17058</v>
      </c>
      <c r="AE18" s="660"/>
      <c r="AF18" s="660"/>
      <c r="AG18" s="660"/>
      <c r="AH18" s="660"/>
      <c r="AI18" s="660"/>
      <c r="AJ18" s="660"/>
      <c r="AK18" s="660"/>
      <c r="AL18" s="624">
        <v>0.4</v>
      </c>
      <c r="AM18" s="625"/>
      <c r="AN18" s="625"/>
      <c r="AO18" s="661"/>
      <c r="AP18" s="618" t="s">
        <v>258</v>
      </c>
      <c r="AQ18" s="619"/>
      <c r="AR18" s="619"/>
      <c r="AS18" s="619"/>
      <c r="AT18" s="619"/>
      <c r="AU18" s="619"/>
      <c r="AV18" s="619"/>
      <c r="AW18" s="619"/>
      <c r="AX18" s="619"/>
      <c r="AY18" s="619"/>
      <c r="AZ18" s="619"/>
      <c r="BA18" s="619"/>
      <c r="BB18" s="619"/>
      <c r="BC18" s="619"/>
      <c r="BD18" s="619"/>
      <c r="BE18" s="619"/>
      <c r="BF18" s="620"/>
      <c r="BG18" s="621" t="s">
        <v>121</v>
      </c>
      <c r="BH18" s="622"/>
      <c r="BI18" s="622"/>
      <c r="BJ18" s="622"/>
      <c r="BK18" s="622"/>
      <c r="BL18" s="622"/>
      <c r="BM18" s="622"/>
      <c r="BN18" s="623"/>
      <c r="BO18" s="659" t="s">
        <v>121</v>
      </c>
      <c r="BP18" s="659"/>
      <c r="BQ18" s="659"/>
      <c r="BR18" s="659"/>
      <c r="BS18" s="660" t="s">
        <v>121</v>
      </c>
      <c r="BT18" s="660"/>
      <c r="BU18" s="660"/>
      <c r="BV18" s="660"/>
      <c r="BW18" s="660"/>
      <c r="BX18" s="660"/>
      <c r="BY18" s="660"/>
      <c r="BZ18" s="660"/>
      <c r="CA18" s="660"/>
      <c r="CB18" s="700"/>
      <c r="CD18" s="618" t="s">
        <v>259</v>
      </c>
      <c r="CE18" s="619"/>
      <c r="CF18" s="619"/>
      <c r="CG18" s="619"/>
      <c r="CH18" s="619"/>
      <c r="CI18" s="619"/>
      <c r="CJ18" s="619"/>
      <c r="CK18" s="619"/>
      <c r="CL18" s="619"/>
      <c r="CM18" s="619"/>
      <c r="CN18" s="619"/>
      <c r="CO18" s="619"/>
      <c r="CP18" s="619"/>
      <c r="CQ18" s="620"/>
      <c r="CR18" s="621" t="s">
        <v>121</v>
      </c>
      <c r="CS18" s="622"/>
      <c r="CT18" s="622"/>
      <c r="CU18" s="622"/>
      <c r="CV18" s="622"/>
      <c r="CW18" s="622"/>
      <c r="CX18" s="622"/>
      <c r="CY18" s="623"/>
      <c r="CZ18" s="659" t="s">
        <v>121</v>
      </c>
      <c r="DA18" s="659"/>
      <c r="DB18" s="659"/>
      <c r="DC18" s="659"/>
      <c r="DD18" s="627" t="s">
        <v>121</v>
      </c>
      <c r="DE18" s="622"/>
      <c r="DF18" s="622"/>
      <c r="DG18" s="622"/>
      <c r="DH18" s="622"/>
      <c r="DI18" s="622"/>
      <c r="DJ18" s="622"/>
      <c r="DK18" s="622"/>
      <c r="DL18" s="622"/>
      <c r="DM18" s="622"/>
      <c r="DN18" s="622"/>
      <c r="DO18" s="622"/>
      <c r="DP18" s="623"/>
      <c r="DQ18" s="627" t="s">
        <v>121</v>
      </c>
      <c r="DR18" s="622"/>
      <c r="DS18" s="622"/>
      <c r="DT18" s="622"/>
      <c r="DU18" s="622"/>
      <c r="DV18" s="622"/>
      <c r="DW18" s="622"/>
      <c r="DX18" s="622"/>
      <c r="DY18" s="622"/>
      <c r="DZ18" s="622"/>
      <c r="EA18" s="622"/>
      <c r="EB18" s="622"/>
      <c r="EC18" s="658"/>
    </row>
    <row r="19" spans="2:133" ht="11.25" customHeight="1">
      <c r="B19" s="618" t="s">
        <v>260</v>
      </c>
      <c r="C19" s="619"/>
      <c r="D19" s="619"/>
      <c r="E19" s="619"/>
      <c r="F19" s="619"/>
      <c r="G19" s="619"/>
      <c r="H19" s="619"/>
      <c r="I19" s="619"/>
      <c r="J19" s="619"/>
      <c r="K19" s="619"/>
      <c r="L19" s="619"/>
      <c r="M19" s="619"/>
      <c r="N19" s="619"/>
      <c r="O19" s="619"/>
      <c r="P19" s="619"/>
      <c r="Q19" s="620"/>
      <c r="R19" s="621">
        <v>16962</v>
      </c>
      <c r="S19" s="622"/>
      <c r="T19" s="622"/>
      <c r="U19" s="622"/>
      <c r="V19" s="622"/>
      <c r="W19" s="622"/>
      <c r="X19" s="622"/>
      <c r="Y19" s="623"/>
      <c r="Z19" s="659">
        <v>0.2</v>
      </c>
      <c r="AA19" s="659"/>
      <c r="AB19" s="659"/>
      <c r="AC19" s="659"/>
      <c r="AD19" s="660">
        <v>16962</v>
      </c>
      <c r="AE19" s="660"/>
      <c r="AF19" s="660"/>
      <c r="AG19" s="660"/>
      <c r="AH19" s="660"/>
      <c r="AI19" s="660"/>
      <c r="AJ19" s="660"/>
      <c r="AK19" s="660"/>
      <c r="AL19" s="624">
        <v>0.4</v>
      </c>
      <c r="AM19" s="625"/>
      <c r="AN19" s="625"/>
      <c r="AO19" s="661"/>
      <c r="AP19" s="618" t="s">
        <v>261</v>
      </c>
      <c r="AQ19" s="619"/>
      <c r="AR19" s="619"/>
      <c r="AS19" s="619"/>
      <c r="AT19" s="619"/>
      <c r="AU19" s="619"/>
      <c r="AV19" s="619"/>
      <c r="AW19" s="619"/>
      <c r="AX19" s="619"/>
      <c r="AY19" s="619"/>
      <c r="AZ19" s="619"/>
      <c r="BA19" s="619"/>
      <c r="BB19" s="619"/>
      <c r="BC19" s="619"/>
      <c r="BD19" s="619"/>
      <c r="BE19" s="619"/>
      <c r="BF19" s="620"/>
      <c r="BG19" s="621" t="s">
        <v>121</v>
      </c>
      <c r="BH19" s="622"/>
      <c r="BI19" s="622"/>
      <c r="BJ19" s="622"/>
      <c r="BK19" s="622"/>
      <c r="BL19" s="622"/>
      <c r="BM19" s="622"/>
      <c r="BN19" s="623"/>
      <c r="BO19" s="659" t="s">
        <v>121</v>
      </c>
      <c r="BP19" s="659"/>
      <c r="BQ19" s="659"/>
      <c r="BR19" s="659"/>
      <c r="BS19" s="660" t="s">
        <v>121</v>
      </c>
      <c r="BT19" s="660"/>
      <c r="BU19" s="660"/>
      <c r="BV19" s="660"/>
      <c r="BW19" s="660"/>
      <c r="BX19" s="660"/>
      <c r="BY19" s="660"/>
      <c r="BZ19" s="660"/>
      <c r="CA19" s="660"/>
      <c r="CB19" s="700"/>
      <c r="CD19" s="618" t="s">
        <v>262</v>
      </c>
      <c r="CE19" s="619"/>
      <c r="CF19" s="619"/>
      <c r="CG19" s="619"/>
      <c r="CH19" s="619"/>
      <c r="CI19" s="619"/>
      <c r="CJ19" s="619"/>
      <c r="CK19" s="619"/>
      <c r="CL19" s="619"/>
      <c r="CM19" s="619"/>
      <c r="CN19" s="619"/>
      <c r="CO19" s="619"/>
      <c r="CP19" s="619"/>
      <c r="CQ19" s="620"/>
      <c r="CR19" s="621" t="s">
        <v>121</v>
      </c>
      <c r="CS19" s="622"/>
      <c r="CT19" s="622"/>
      <c r="CU19" s="622"/>
      <c r="CV19" s="622"/>
      <c r="CW19" s="622"/>
      <c r="CX19" s="622"/>
      <c r="CY19" s="623"/>
      <c r="CZ19" s="659" t="s">
        <v>121</v>
      </c>
      <c r="DA19" s="659"/>
      <c r="DB19" s="659"/>
      <c r="DC19" s="659"/>
      <c r="DD19" s="627" t="s">
        <v>121</v>
      </c>
      <c r="DE19" s="622"/>
      <c r="DF19" s="622"/>
      <c r="DG19" s="622"/>
      <c r="DH19" s="622"/>
      <c r="DI19" s="622"/>
      <c r="DJ19" s="622"/>
      <c r="DK19" s="622"/>
      <c r="DL19" s="622"/>
      <c r="DM19" s="622"/>
      <c r="DN19" s="622"/>
      <c r="DO19" s="622"/>
      <c r="DP19" s="623"/>
      <c r="DQ19" s="627" t="s">
        <v>121</v>
      </c>
      <c r="DR19" s="622"/>
      <c r="DS19" s="622"/>
      <c r="DT19" s="622"/>
      <c r="DU19" s="622"/>
      <c r="DV19" s="622"/>
      <c r="DW19" s="622"/>
      <c r="DX19" s="622"/>
      <c r="DY19" s="622"/>
      <c r="DZ19" s="622"/>
      <c r="EA19" s="622"/>
      <c r="EB19" s="622"/>
      <c r="EC19" s="658"/>
    </row>
    <row r="20" spans="2:133" ht="11.25" customHeight="1">
      <c r="B20" s="688" t="s">
        <v>263</v>
      </c>
      <c r="C20" s="689"/>
      <c r="D20" s="689"/>
      <c r="E20" s="689"/>
      <c r="F20" s="689"/>
      <c r="G20" s="689"/>
      <c r="H20" s="689"/>
      <c r="I20" s="689"/>
      <c r="J20" s="689"/>
      <c r="K20" s="689"/>
      <c r="L20" s="689"/>
      <c r="M20" s="689"/>
      <c r="N20" s="689"/>
      <c r="O20" s="689"/>
      <c r="P20" s="689"/>
      <c r="Q20" s="690"/>
      <c r="R20" s="621">
        <v>96</v>
      </c>
      <c r="S20" s="622"/>
      <c r="T20" s="622"/>
      <c r="U20" s="622"/>
      <c r="V20" s="622"/>
      <c r="W20" s="622"/>
      <c r="X20" s="622"/>
      <c r="Y20" s="623"/>
      <c r="Z20" s="659">
        <v>0</v>
      </c>
      <c r="AA20" s="659"/>
      <c r="AB20" s="659"/>
      <c r="AC20" s="659"/>
      <c r="AD20" s="660">
        <v>96</v>
      </c>
      <c r="AE20" s="660"/>
      <c r="AF20" s="660"/>
      <c r="AG20" s="660"/>
      <c r="AH20" s="660"/>
      <c r="AI20" s="660"/>
      <c r="AJ20" s="660"/>
      <c r="AK20" s="660"/>
      <c r="AL20" s="624">
        <v>0</v>
      </c>
      <c r="AM20" s="625"/>
      <c r="AN20" s="625"/>
      <c r="AO20" s="661"/>
      <c r="AP20" s="618" t="s">
        <v>264</v>
      </c>
      <c r="AQ20" s="619"/>
      <c r="AR20" s="619"/>
      <c r="AS20" s="619"/>
      <c r="AT20" s="619"/>
      <c r="AU20" s="619"/>
      <c r="AV20" s="619"/>
      <c r="AW20" s="619"/>
      <c r="AX20" s="619"/>
      <c r="AY20" s="619"/>
      <c r="AZ20" s="619"/>
      <c r="BA20" s="619"/>
      <c r="BB20" s="619"/>
      <c r="BC20" s="619"/>
      <c r="BD20" s="619"/>
      <c r="BE20" s="619"/>
      <c r="BF20" s="620"/>
      <c r="BG20" s="621" t="s">
        <v>121</v>
      </c>
      <c r="BH20" s="622"/>
      <c r="BI20" s="622"/>
      <c r="BJ20" s="622"/>
      <c r="BK20" s="622"/>
      <c r="BL20" s="622"/>
      <c r="BM20" s="622"/>
      <c r="BN20" s="623"/>
      <c r="BO20" s="659" t="s">
        <v>121</v>
      </c>
      <c r="BP20" s="659"/>
      <c r="BQ20" s="659"/>
      <c r="BR20" s="659"/>
      <c r="BS20" s="660" t="s">
        <v>121</v>
      </c>
      <c r="BT20" s="660"/>
      <c r="BU20" s="660"/>
      <c r="BV20" s="660"/>
      <c r="BW20" s="660"/>
      <c r="BX20" s="660"/>
      <c r="BY20" s="660"/>
      <c r="BZ20" s="660"/>
      <c r="CA20" s="660"/>
      <c r="CB20" s="700"/>
      <c r="CD20" s="618" t="s">
        <v>265</v>
      </c>
      <c r="CE20" s="619"/>
      <c r="CF20" s="619"/>
      <c r="CG20" s="619"/>
      <c r="CH20" s="619"/>
      <c r="CI20" s="619"/>
      <c r="CJ20" s="619"/>
      <c r="CK20" s="619"/>
      <c r="CL20" s="619"/>
      <c r="CM20" s="619"/>
      <c r="CN20" s="619"/>
      <c r="CO20" s="619"/>
      <c r="CP20" s="619"/>
      <c r="CQ20" s="620"/>
      <c r="CR20" s="621">
        <v>8777334</v>
      </c>
      <c r="CS20" s="622"/>
      <c r="CT20" s="622"/>
      <c r="CU20" s="622"/>
      <c r="CV20" s="622"/>
      <c r="CW20" s="622"/>
      <c r="CX20" s="622"/>
      <c r="CY20" s="623"/>
      <c r="CZ20" s="659">
        <v>100</v>
      </c>
      <c r="DA20" s="659"/>
      <c r="DB20" s="659"/>
      <c r="DC20" s="659"/>
      <c r="DD20" s="627">
        <v>2483101</v>
      </c>
      <c r="DE20" s="622"/>
      <c r="DF20" s="622"/>
      <c r="DG20" s="622"/>
      <c r="DH20" s="622"/>
      <c r="DI20" s="622"/>
      <c r="DJ20" s="622"/>
      <c r="DK20" s="622"/>
      <c r="DL20" s="622"/>
      <c r="DM20" s="622"/>
      <c r="DN20" s="622"/>
      <c r="DO20" s="622"/>
      <c r="DP20" s="623"/>
      <c r="DQ20" s="627">
        <v>4586923</v>
      </c>
      <c r="DR20" s="622"/>
      <c r="DS20" s="622"/>
      <c r="DT20" s="622"/>
      <c r="DU20" s="622"/>
      <c r="DV20" s="622"/>
      <c r="DW20" s="622"/>
      <c r="DX20" s="622"/>
      <c r="DY20" s="622"/>
      <c r="DZ20" s="622"/>
      <c r="EA20" s="622"/>
      <c r="EB20" s="622"/>
      <c r="EC20" s="658"/>
    </row>
    <row r="21" spans="2:133" ht="11.25" customHeight="1">
      <c r="B21" s="618" t="s">
        <v>266</v>
      </c>
      <c r="C21" s="619"/>
      <c r="D21" s="619"/>
      <c r="E21" s="619"/>
      <c r="F21" s="619"/>
      <c r="G21" s="619"/>
      <c r="H21" s="619"/>
      <c r="I21" s="619"/>
      <c r="J21" s="619"/>
      <c r="K21" s="619"/>
      <c r="L21" s="619"/>
      <c r="M21" s="619"/>
      <c r="N21" s="619"/>
      <c r="O21" s="619"/>
      <c r="P21" s="619"/>
      <c r="Q21" s="620"/>
      <c r="R21" s="621">
        <v>1946920</v>
      </c>
      <c r="S21" s="622"/>
      <c r="T21" s="622"/>
      <c r="U21" s="622"/>
      <c r="V21" s="622"/>
      <c r="W21" s="622"/>
      <c r="X21" s="622"/>
      <c r="Y21" s="623"/>
      <c r="Z21" s="659">
        <v>20.5</v>
      </c>
      <c r="AA21" s="659"/>
      <c r="AB21" s="659"/>
      <c r="AC21" s="659"/>
      <c r="AD21" s="660">
        <v>1817684</v>
      </c>
      <c r="AE21" s="660"/>
      <c r="AF21" s="660"/>
      <c r="AG21" s="660"/>
      <c r="AH21" s="660"/>
      <c r="AI21" s="660"/>
      <c r="AJ21" s="660"/>
      <c r="AK21" s="660"/>
      <c r="AL21" s="624">
        <v>46.2</v>
      </c>
      <c r="AM21" s="625"/>
      <c r="AN21" s="625"/>
      <c r="AO21" s="661"/>
      <c r="AP21" s="618" t="s">
        <v>267</v>
      </c>
      <c r="AQ21" s="698"/>
      <c r="AR21" s="698"/>
      <c r="AS21" s="698"/>
      <c r="AT21" s="698"/>
      <c r="AU21" s="698"/>
      <c r="AV21" s="698"/>
      <c r="AW21" s="698"/>
      <c r="AX21" s="698"/>
      <c r="AY21" s="698"/>
      <c r="AZ21" s="698"/>
      <c r="BA21" s="698"/>
      <c r="BB21" s="698"/>
      <c r="BC21" s="698"/>
      <c r="BD21" s="698"/>
      <c r="BE21" s="698"/>
      <c r="BF21" s="699"/>
      <c r="BG21" s="621" t="s">
        <v>121</v>
      </c>
      <c r="BH21" s="622"/>
      <c r="BI21" s="622"/>
      <c r="BJ21" s="622"/>
      <c r="BK21" s="622"/>
      <c r="BL21" s="622"/>
      <c r="BM21" s="622"/>
      <c r="BN21" s="623"/>
      <c r="BO21" s="659" t="s">
        <v>121</v>
      </c>
      <c r="BP21" s="659"/>
      <c r="BQ21" s="659"/>
      <c r="BR21" s="659"/>
      <c r="BS21" s="660" t="s">
        <v>121</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c r="B22" s="618" t="s">
        <v>268</v>
      </c>
      <c r="C22" s="619"/>
      <c r="D22" s="619"/>
      <c r="E22" s="619"/>
      <c r="F22" s="619"/>
      <c r="G22" s="619"/>
      <c r="H22" s="619"/>
      <c r="I22" s="619"/>
      <c r="J22" s="619"/>
      <c r="K22" s="619"/>
      <c r="L22" s="619"/>
      <c r="M22" s="619"/>
      <c r="N22" s="619"/>
      <c r="O22" s="619"/>
      <c r="P22" s="619"/>
      <c r="Q22" s="620"/>
      <c r="R22" s="621">
        <v>1817684</v>
      </c>
      <c r="S22" s="622"/>
      <c r="T22" s="622"/>
      <c r="U22" s="622"/>
      <c r="V22" s="622"/>
      <c r="W22" s="622"/>
      <c r="X22" s="622"/>
      <c r="Y22" s="623"/>
      <c r="Z22" s="659">
        <v>19.2</v>
      </c>
      <c r="AA22" s="659"/>
      <c r="AB22" s="659"/>
      <c r="AC22" s="659"/>
      <c r="AD22" s="660">
        <v>1817684</v>
      </c>
      <c r="AE22" s="660"/>
      <c r="AF22" s="660"/>
      <c r="AG22" s="660"/>
      <c r="AH22" s="660"/>
      <c r="AI22" s="660"/>
      <c r="AJ22" s="660"/>
      <c r="AK22" s="660"/>
      <c r="AL22" s="624">
        <v>46.2</v>
      </c>
      <c r="AM22" s="625"/>
      <c r="AN22" s="625"/>
      <c r="AO22" s="661"/>
      <c r="AP22" s="618" t="s">
        <v>269</v>
      </c>
      <c r="AQ22" s="698"/>
      <c r="AR22" s="698"/>
      <c r="AS22" s="698"/>
      <c r="AT22" s="698"/>
      <c r="AU22" s="698"/>
      <c r="AV22" s="698"/>
      <c r="AW22" s="698"/>
      <c r="AX22" s="698"/>
      <c r="AY22" s="698"/>
      <c r="AZ22" s="698"/>
      <c r="BA22" s="698"/>
      <c r="BB22" s="698"/>
      <c r="BC22" s="698"/>
      <c r="BD22" s="698"/>
      <c r="BE22" s="698"/>
      <c r="BF22" s="699"/>
      <c r="BG22" s="621" t="s">
        <v>121</v>
      </c>
      <c r="BH22" s="622"/>
      <c r="BI22" s="622"/>
      <c r="BJ22" s="622"/>
      <c r="BK22" s="622"/>
      <c r="BL22" s="622"/>
      <c r="BM22" s="622"/>
      <c r="BN22" s="623"/>
      <c r="BO22" s="659" t="s">
        <v>121</v>
      </c>
      <c r="BP22" s="659"/>
      <c r="BQ22" s="659"/>
      <c r="BR22" s="659"/>
      <c r="BS22" s="660" t="s">
        <v>121</v>
      </c>
      <c r="BT22" s="660"/>
      <c r="BU22" s="660"/>
      <c r="BV22" s="660"/>
      <c r="BW22" s="660"/>
      <c r="BX22" s="660"/>
      <c r="BY22" s="660"/>
      <c r="BZ22" s="660"/>
      <c r="CA22" s="660"/>
      <c r="CB22" s="700"/>
      <c r="CD22" s="673" t="s">
        <v>270</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c r="B23" s="618" t="s">
        <v>271</v>
      </c>
      <c r="C23" s="619"/>
      <c r="D23" s="619"/>
      <c r="E23" s="619"/>
      <c r="F23" s="619"/>
      <c r="G23" s="619"/>
      <c r="H23" s="619"/>
      <c r="I23" s="619"/>
      <c r="J23" s="619"/>
      <c r="K23" s="619"/>
      <c r="L23" s="619"/>
      <c r="M23" s="619"/>
      <c r="N23" s="619"/>
      <c r="O23" s="619"/>
      <c r="P23" s="619"/>
      <c r="Q23" s="620"/>
      <c r="R23" s="621">
        <v>129236</v>
      </c>
      <c r="S23" s="622"/>
      <c r="T23" s="622"/>
      <c r="U23" s="622"/>
      <c r="V23" s="622"/>
      <c r="W23" s="622"/>
      <c r="X23" s="622"/>
      <c r="Y23" s="623"/>
      <c r="Z23" s="659">
        <v>1.4</v>
      </c>
      <c r="AA23" s="659"/>
      <c r="AB23" s="659"/>
      <c r="AC23" s="659"/>
      <c r="AD23" s="660" t="s">
        <v>121</v>
      </c>
      <c r="AE23" s="660"/>
      <c r="AF23" s="660"/>
      <c r="AG23" s="660"/>
      <c r="AH23" s="660"/>
      <c r="AI23" s="660"/>
      <c r="AJ23" s="660"/>
      <c r="AK23" s="660"/>
      <c r="AL23" s="624" t="s">
        <v>121</v>
      </c>
      <c r="AM23" s="625"/>
      <c r="AN23" s="625"/>
      <c r="AO23" s="661"/>
      <c r="AP23" s="618" t="s">
        <v>272</v>
      </c>
      <c r="AQ23" s="698"/>
      <c r="AR23" s="698"/>
      <c r="AS23" s="698"/>
      <c r="AT23" s="698"/>
      <c r="AU23" s="698"/>
      <c r="AV23" s="698"/>
      <c r="AW23" s="698"/>
      <c r="AX23" s="698"/>
      <c r="AY23" s="698"/>
      <c r="AZ23" s="698"/>
      <c r="BA23" s="698"/>
      <c r="BB23" s="698"/>
      <c r="BC23" s="698"/>
      <c r="BD23" s="698"/>
      <c r="BE23" s="698"/>
      <c r="BF23" s="699"/>
      <c r="BG23" s="621" t="s">
        <v>121</v>
      </c>
      <c r="BH23" s="622"/>
      <c r="BI23" s="622"/>
      <c r="BJ23" s="622"/>
      <c r="BK23" s="622"/>
      <c r="BL23" s="622"/>
      <c r="BM23" s="622"/>
      <c r="BN23" s="623"/>
      <c r="BO23" s="659" t="s">
        <v>121</v>
      </c>
      <c r="BP23" s="659"/>
      <c r="BQ23" s="659"/>
      <c r="BR23" s="659"/>
      <c r="BS23" s="660" t="s">
        <v>121</v>
      </c>
      <c r="BT23" s="660"/>
      <c r="BU23" s="660"/>
      <c r="BV23" s="660"/>
      <c r="BW23" s="660"/>
      <c r="BX23" s="660"/>
      <c r="BY23" s="660"/>
      <c r="BZ23" s="660"/>
      <c r="CA23" s="660"/>
      <c r="CB23" s="700"/>
      <c r="CD23" s="673" t="s">
        <v>212</v>
      </c>
      <c r="CE23" s="674"/>
      <c r="CF23" s="674"/>
      <c r="CG23" s="674"/>
      <c r="CH23" s="674"/>
      <c r="CI23" s="674"/>
      <c r="CJ23" s="674"/>
      <c r="CK23" s="674"/>
      <c r="CL23" s="674"/>
      <c r="CM23" s="674"/>
      <c r="CN23" s="674"/>
      <c r="CO23" s="674"/>
      <c r="CP23" s="674"/>
      <c r="CQ23" s="675"/>
      <c r="CR23" s="673" t="s">
        <v>273</v>
      </c>
      <c r="CS23" s="674"/>
      <c r="CT23" s="674"/>
      <c r="CU23" s="674"/>
      <c r="CV23" s="674"/>
      <c r="CW23" s="674"/>
      <c r="CX23" s="674"/>
      <c r="CY23" s="675"/>
      <c r="CZ23" s="673" t="s">
        <v>274</v>
      </c>
      <c r="DA23" s="674"/>
      <c r="DB23" s="674"/>
      <c r="DC23" s="675"/>
      <c r="DD23" s="673" t="s">
        <v>275</v>
      </c>
      <c r="DE23" s="674"/>
      <c r="DF23" s="674"/>
      <c r="DG23" s="674"/>
      <c r="DH23" s="674"/>
      <c r="DI23" s="674"/>
      <c r="DJ23" s="674"/>
      <c r="DK23" s="675"/>
      <c r="DL23" s="711" t="s">
        <v>276</v>
      </c>
      <c r="DM23" s="712"/>
      <c r="DN23" s="712"/>
      <c r="DO23" s="712"/>
      <c r="DP23" s="712"/>
      <c r="DQ23" s="712"/>
      <c r="DR23" s="712"/>
      <c r="DS23" s="712"/>
      <c r="DT23" s="712"/>
      <c r="DU23" s="712"/>
      <c r="DV23" s="713"/>
      <c r="DW23" s="673" t="s">
        <v>277</v>
      </c>
      <c r="DX23" s="674"/>
      <c r="DY23" s="674"/>
      <c r="DZ23" s="674"/>
      <c r="EA23" s="674"/>
      <c r="EB23" s="674"/>
      <c r="EC23" s="675"/>
    </row>
    <row r="24" spans="2:133" ht="11.25" customHeight="1">
      <c r="B24" s="618" t="s">
        <v>278</v>
      </c>
      <c r="C24" s="619"/>
      <c r="D24" s="619"/>
      <c r="E24" s="619"/>
      <c r="F24" s="619"/>
      <c r="G24" s="619"/>
      <c r="H24" s="619"/>
      <c r="I24" s="619"/>
      <c r="J24" s="619"/>
      <c r="K24" s="619"/>
      <c r="L24" s="619"/>
      <c r="M24" s="619"/>
      <c r="N24" s="619"/>
      <c r="O24" s="619"/>
      <c r="P24" s="619"/>
      <c r="Q24" s="620"/>
      <c r="R24" s="621" t="s">
        <v>121</v>
      </c>
      <c r="S24" s="622"/>
      <c r="T24" s="622"/>
      <c r="U24" s="622"/>
      <c r="V24" s="622"/>
      <c r="W24" s="622"/>
      <c r="X24" s="622"/>
      <c r="Y24" s="623"/>
      <c r="Z24" s="659" t="s">
        <v>121</v>
      </c>
      <c r="AA24" s="659"/>
      <c r="AB24" s="659"/>
      <c r="AC24" s="659"/>
      <c r="AD24" s="660" t="s">
        <v>121</v>
      </c>
      <c r="AE24" s="660"/>
      <c r="AF24" s="660"/>
      <c r="AG24" s="660"/>
      <c r="AH24" s="660"/>
      <c r="AI24" s="660"/>
      <c r="AJ24" s="660"/>
      <c r="AK24" s="660"/>
      <c r="AL24" s="624" t="s">
        <v>121</v>
      </c>
      <c r="AM24" s="625"/>
      <c r="AN24" s="625"/>
      <c r="AO24" s="661"/>
      <c r="AP24" s="618" t="s">
        <v>279</v>
      </c>
      <c r="AQ24" s="698"/>
      <c r="AR24" s="698"/>
      <c r="AS24" s="698"/>
      <c r="AT24" s="698"/>
      <c r="AU24" s="698"/>
      <c r="AV24" s="698"/>
      <c r="AW24" s="698"/>
      <c r="AX24" s="698"/>
      <c r="AY24" s="698"/>
      <c r="AZ24" s="698"/>
      <c r="BA24" s="698"/>
      <c r="BB24" s="698"/>
      <c r="BC24" s="698"/>
      <c r="BD24" s="698"/>
      <c r="BE24" s="698"/>
      <c r="BF24" s="699"/>
      <c r="BG24" s="621" t="s">
        <v>121</v>
      </c>
      <c r="BH24" s="622"/>
      <c r="BI24" s="622"/>
      <c r="BJ24" s="622"/>
      <c r="BK24" s="622"/>
      <c r="BL24" s="622"/>
      <c r="BM24" s="622"/>
      <c r="BN24" s="623"/>
      <c r="BO24" s="659" t="s">
        <v>121</v>
      </c>
      <c r="BP24" s="659"/>
      <c r="BQ24" s="659"/>
      <c r="BR24" s="659"/>
      <c r="BS24" s="660" t="s">
        <v>121</v>
      </c>
      <c r="BT24" s="660"/>
      <c r="BU24" s="660"/>
      <c r="BV24" s="660"/>
      <c r="BW24" s="660"/>
      <c r="BX24" s="660"/>
      <c r="BY24" s="660"/>
      <c r="BZ24" s="660"/>
      <c r="CA24" s="660"/>
      <c r="CB24" s="700"/>
      <c r="CD24" s="679" t="s">
        <v>280</v>
      </c>
      <c r="CE24" s="680"/>
      <c r="CF24" s="680"/>
      <c r="CG24" s="680"/>
      <c r="CH24" s="680"/>
      <c r="CI24" s="680"/>
      <c r="CJ24" s="680"/>
      <c r="CK24" s="680"/>
      <c r="CL24" s="680"/>
      <c r="CM24" s="680"/>
      <c r="CN24" s="680"/>
      <c r="CO24" s="680"/>
      <c r="CP24" s="680"/>
      <c r="CQ24" s="681"/>
      <c r="CR24" s="676">
        <v>3303160</v>
      </c>
      <c r="CS24" s="677"/>
      <c r="CT24" s="677"/>
      <c r="CU24" s="677"/>
      <c r="CV24" s="677"/>
      <c r="CW24" s="677"/>
      <c r="CX24" s="677"/>
      <c r="CY24" s="702"/>
      <c r="CZ24" s="703">
        <v>37.6</v>
      </c>
      <c r="DA24" s="685"/>
      <c r="DB24" s="685"/>
      <c r="DC24" s="705"/>
      <c r="DD24" s="701">
        <v>2079686</v>
      </c>
      <c r="DE24" s="677"/>
      <c r="DF24" s="677"/>
      <c r="DG24" s="677"/>
      <c r="DH24" s="677"/>
      <c r="DI24" s="677"/>
      <c r="DJ24" s="677"/>
      <c r="DK24" s="702"/>
      <c r="DL24" s="701">
        <v>1937593</v>
      </c>
      <c r="DM24" s="677"/>
      <c r="DN24" s="677"/>
      <c r="DO24" s="677"/>
      <c r="DP24" s="677"/>
      <c r="DQ24" s="677"/>
      <c r="DR24" s="677"/>
      <c r="DS24" s="677"/>
      <c r="DT24" s="677"/>
      <c r="DU24" s="677"/>
      <c r="DV24" s="702"/>
      <c r="DW24" s="703">
        <v>48.8</v>
      </c>
      <c r="DX24" s="685"/>
      <c r="DY24" s="685"/>
      <c r="DZ24" s="685"/>
      <c r="EA24" s="685"/>
      <c r="EB24" s="685"/>
      <c r="EC24" s="704"/>
    </row>
    <row r="25" spans="2:133" ht="11.25" customHeight="1">
      <c r="B25" s="618" t="s">
        <v>281</v>
      </c>
      <c r="C25" s="619"/>
      <c r="D25" s="619"/>
      <c r="E25" s="619"/>
      <c r="F25" s="619"/>
      <c r="G25" s="619"/>
      <c r="H25" s="619"/>
      <c r="I25" s="619"/>
      <c r="J25" s="619"/>
      <c r="K25" s="619"/>
      <c r="L25" s="619"/>
      <c r="M25" s="619"/>
      <c r="N25" s="619"/>
      <c r="O25" s="619"/>
      <c r="P25" s="619"/>
      <c r="Q25" s="620"/>
      <c r="R25" s="621">
        <v>4042334</v>
      </c>
      <c r="S25" s="622"/>
      <c r="T25" s="622"/>
      <c r="U25" s="622"/>
      <c r="V25" s="622"/>
      <c r="W25" s="622"/>
      <c r="X25" s="622"/>
      <c r="Y25" s="623"/>
      <c r="Z25" s="659">
        <v>42.7</v>
      </c>
      <c r="AA25" s="659"/>
      <c r="AB25" s="659"/>
      <c r="AC25" s="659"/>
      <c r="AD25" s="660">
        <v>3913098</v>
      </c>
      <c r="AE25" s="660"/>
      <c r="AF25" s="660"/>
      <c r="AG25" s="660"/>
      <c r="AH25" s="660"/>
      <c r="AI25" s="660"/>
      <c r="AJ25" s="660"/>
      <c r="AK25" s="660"/>
      <c r="AL25" s="624">
        <v>99.4</v>
      </c>
      <c r="AM25" s="625"/>
      <c r="AN25" s="625"/>
      <c r="AO25" s="661"/>
      <c r="AP25" s="618" t="s">
        <v>282</v>
      </c>
      <c r="AQ25" s="698"/>
      <c r="AR25" s="698"/>
      <c r="AS25" s="698"/>
      <c r="AT25" s="698"/>
      <c r="AU25" s="698"/>
      <c r="AV25" s="698"/>
      <c r="AW25" s="698"/>
      <c r="AX25" s="698"/>
      <c r="AY25" s="698"/>
      <c r="AZ25" s="698"/>
      <c r="BA25" s="698"/>
      <c r="BB25" s="698"/>
      <c r="BC25" s="698"/>
      <c r="BD25" s="698"/>
      <c r="BE25" s="698"/>
      <c r="BF25" s="699"/>
      <c r="BG25" s="621" t="s">
        <v>121</v>
      </c>
      <c r="BH25" s="622"/>
      <c r="BI25" s="622"/>
      <c r="BJ25" s="622"/>
      <c r="BK25" s="622"/>
      <c r="BL25" s="622"/>
      <c r="BM25" s="622"/>
      <c r="BN25" s="623"/>
      <c r="BO25" s="659" t="s">
        <v>121</v>
      </c>
      <c r="BP25" s="659"/>
      <c r="BQ25" s="659"/>
      <c r="BR25" s="659"/>
      <c r="BS25" s="660" t="s">
        <v>121</v>
      </c>
      <c r="BT25" s="660"/>
      <c r="BU25" s="660"/>
      <c r="BV25" s="660"/>
      <c r="BW25" s="660"/>
      <c r="BX25" s="660"/>
      <c r="BY25" s="660"/>
      <c r="BZ25" s="660"/>
      <c r="CA25" s="660"/>
      <c r="CB25" s="700"/>
      <c r="CD25" s="618" t="s">
        <v>283</v>
      </c>
      <c r="CE25" s="619"/>
      <c r="CF25" s="619"/>
      <c r="CG25" s="619"/>
      <c r="CH25" s="619"/>
      <c r="CI25" s="619"/>
      <c r="CJ25" s="619"/>
      <c r="CK25" s="619"/>
      <c r="CL25" s="619"/>
      <c r="CM25" s="619"/>
      <c r="CN25" s="619"/>
      <c r="CO25" s="619"/>
      <c r="CP25" s="619"/>
      <c r="CQ25" s="620"/>
      <c r="CR25" s="621">
        <v>1066919</v>
      </c>
      <c r="CS25" s="634"/>
      <c r="CT25" s="634"/>
      <c r="CU25" s="634"/>
      <c r="CV25" s="634"/>
      <c r="CW25" s="634"/>
      <c r="CX25" s="634"/>
      <c r="CY25" s="635"/>
      <c r="CZ25" s="624">
        <v>12.2</v>
      </c>
      <c r="DA25" s="636"/>
      <c r="DB25" s="636"/>
      <c r="DC25" s="637"/>
      <c r="DD25" s="627">
        <v>866946</v>
      </c>
      <c r="DE25" s="634"/>
      <c r="DF25" s="634"/>
      <c r="DG25" s="634"/>
      <c r="DH25" s="634"/>
      <c r="DI25" s="634"/>
      <c r="DJ25" s="634"/>
      <c r="DK25" s="635"/>
      <c r="DL25" s="627">
        <v>864333</v>
      </c>
      <c r="DM25" s="634"/>
      <c r="DN25" s="634"/>
      <c r="DO25" s="634"/>
      <c r="DP25" s="634"/>
      <c r="DQ25" s="634"/>
      <c r="DR25" s="634"/>
      <c r="DS25" s="634"/>
      <c r="DT25" s="634"/>
      <c r="DU25" s="634"/>
      <c r="DV25" s="635"/>
      <c r="DW25" s="624">
        <v>21.8</v>
      </c>
      <c r="DX25" s="636"/>
      <c r="DY25" s="636"/>
      <c r="DZ25" s="636"/>
      <c r="EA25" s="636"/>
      <c r="EB25" s="636"/>
      <c r="EC25" s="648"/>
    </row>
    <row r="26" spans="2:133" ht="11.25" customHeight="1">
      <c r="B26" s="618" t="s">
        <v>284</v>
      </c>
      <c r="C26" s="619"/>
      <c r="D26" s="619"/>
      <c r="E26" s="619"/>
      <c r="F26" s="619"/>
      <c r="G26" s="619"/>
      <c r="H26" s="619"/>
      <c r="I26" s="619"/>
      <c r="J26" s="619"/>
      <c r="K26" s="619"/>
      <c r="L26" s="619"/>
      <c r="M26" s="619"/>
      <c r="N26" s="619"/>
      <c r="O26" s="619"/>
      <c r="P26" s="619"/>
      <c r="Q26" s="620"/>
      <c r="R26" s="621">
        <v>1245</v>
      </c>
      <c r="S26" s="622"/>
      <c r="T26" s="622"/>
      <c r="U26" s="622"/>
      <c r="V26" s="622"/>
      <c r="W26" s="622"/>
      <c r="X26" s="622"/>
      <c r="Y26" s="623"/>
      <c r="Z26" s="659">
        <v>0</v>
      </c>
      <c r="AA26" s="659"/>
      <c r="AB26" s="659"/>
      <c r="AC26" s="659"/>
      <c r="AD26" s="660">
        <v>1245</v>
      </c>
      <c r="AE26" s="660"/>
      <c r="AF26" s="660"/>
      <c r="AG26" s="660"/>
      <c r="AH26" s="660"/>
      <c r="AI26" s="660"/>
      <c r="AJ26" s="660"/>
      <c r="AK26" s="660"/>
      <c r="AL26" s="624">
        <v>0</v>
      </c>
      <c r="AM26" s="625"/>
      <c r="AN26" s="625"/>
      <c r="AO26" s="661"/>
      <c r="AP26" s="618" t="s">
        <v>285</v>
      </c>
      <c r="AQ26" s="698"/>
      <c r="AR26" s="698"/>
      <c r="AS26" s="698"/>
      <c r="AT26" s="698"/>
      <c r="AU26" s="698"/>
      <c r="AV26" s="698"/>
      <c r="AW26" s="698"/>
      <c r="AX26" s="698"/>
      <c r="AY26" s="698"/>
      <c r="AZ26" s="698"/>
      <c r="BA26" s="698"/>
      <c r="BB26" s="698"/>
      <c r="BC26" s="698"/>
      <c r="BD26" s="698"/>
      <c r="BE26" s="698"/>
      <c r="BF26" s="699"/>
      <c r="BG26" s="621" t="s">
        <v>121</v>
      </c>
      <c r="BH26" s="622"/>
      <c r="BI26" s="622"/>
      <c r="BJ26" s="622"/>
      <c r="BK26" s="622"/>
      <c r="BL26" s="622"/>
      <c r="BM26" s="622"/>
      <c r="BN26" s="623"/>
      <c r="BO26" s="659" t="s">
        <v>121</v>
      </c>
      <c r="BP26" s="659"/>
      <c r="BQ26" s="659"/>
      <c r="BR26" s="659"/>
      <c r="BS26" s="660" t="s">
        <v>121</v>
      </c>
      <c r="BT26" s="660"/>
      <c r="BU26" s="660"/>
      <c r="BV26" s="660"/>
      <c r="BW26" s="660"/>
      <c r="BX26" s="660"/>
      <c r="BY26" s="660"/>
      <c r="BZ26" s="660"/>
      <c r="CA26" s="660"/>
      <c r="CB26" s="700"/>
      <c r="CD26" s="618" t="s">
        <v>286</v>
      </c>
      <c r="CE26" s="619"/>
      <c r="CF26" s="619"/>
      <c r="CG26" s="619"/>
      <c r="CH26" s="619"/>
      <c r="CI26" s="619"/>
      <c r="CJ26" s="619"/>
      <c r="CK26" s="619"/>
      <c r="CL26" s="619"/>
      <c r="CM26" s="619"/>
      <c r="CN26" s="619"/>
      <c r="CO26" s="619"/>
      <c r="CP26" s="619"/>
      <c r="CQ26" s="620"/>
      <c r="CR26" s="621">
        <v>612094</v>
      </c>
      <c r="CS26" s="622"/>
      <c r="CT26" s="622"/>
      <c r="CU26" s="622"/>
      <c r="CV26" s="622"/>
      <c r="CW26" s="622"/>
      <c r="CX26" s="622"/>
      <c r="CY26" s="623"/>
      <c r="CZ26" s="624">
        <v>7</v>
      </c>
      <c r="DA26" s="636"/>
      <c r="DB26" s="636"/>
      <c r="DC26" s="637"/>
      <c r="DD26" s="627">
        <v>486836</v>
      </c>
      <c r="DE26" s="622"/>
      <c r="DF26" s="622"/>
      <c r="DG26" s="622"/>
      <c r="DH26" s="622"/>
      <c r="DI26" s="622"/>
      <c r="DJ26" s="622"/>
      <c r="DK26" s="623"/>
      <c r="DL26" s="627" t="s">
        <v>121</v>
      </c>
      <c r="DM26" s="622"/>
      <c r="DN26" s="622"/>
      <c r="DO26" s="622"/>
      <c r="DP26" s="622"/>
      <c r="DQ26" s="622"/>
      <c r="DR26" s="622"/>
      <c r="DS26" s="622"/>
      <c r="DT26" s="622"/>
      <c r="DU26" s="622"/>
      <c r="DV26" s="623"/>
      <c r="DW26" s="624" t="s">
        <v>121</v>
      </c>
      <c r="DX26" s="636"/>
      <c r="DY26" s="636"/>
      <c r="DZ26" s="636"/>
      <c r="EA26" s="636"/>
      <c r="EB26" s="636"/>
      <c r="EC26" s="648"/>
    </row>
    <row r="27" spans="2:133" ht="11.25" customHeight="1">
      <c r="B27" s="618" t="s">
        <v>287</v>
      </c>
      <c r="C27" s="619"/>
      <c r="D27" s="619"/>
      <c r="E27" s="619"/>
      <c r="F27" s="619"/>
      <c r="G27" s="619"/>
      <c r="H27" s="619"/>
      <c r="I27" s="619"/>
      <c r="J27" s="619"/>
      <c r="K27" s="619"/>
      <c r="L27" s="619"/>
      <c r="M27" s="619"/>
      <c r="N27" s="619"/>
      <c r="O27" s="619"/>
      <c r="P27" s="619"/>
      <c r="Q27" s="620"/>
      <c r="R27" s="621">
        <v>31463</v>
      </c>
      <c r="S27" s="622"/>
      <c r="T27" s="622"/>
      <c r="U27" s="622"/>
      <c r="V27" s="622"/>
      <c r="W27" s="622"/>
      <c r="X27" s="622"/>
      <c r="Y27" s="623"/>
      <c r="Z27" s="659">
        <v>0.3</v>
      </c>
      <c r="AA27" s="659"/>
      <c r="AB27" s="659"/>
      <c r="AC27" s="659"/>
      <c r="AD27" s="660" t="s">
        <v>121</v>
      </c>
      <c r="AE27" s="660"/>
      <c r="AF27" s="660"/>
      <c r="AG27" s="660"/>
      <c r="AH27" s="660"/>
      <c r="AI27" s="660"/>
      <c r="AJ27" s="660"/>
      <c r="AK27" s="660"/>
      <c r="AL27" s="624" t="s">
        <v>121</v>
      </c>
      <c r="AM27" s="625"/>
      <c r="AN27" s="625"/>
      <c r="AO27" s="661"/>
      <c r="AP27" s="618" t="s">
        <v>288</v>
      </c>
      <c r="AQ27" s="619"/>
      <c r="AR27" s="619"/>
      <c r="AS27" s="619"/>
      <c r="AT27" s="619"/>
      <c r="AU27" s="619"/>
      <c r="AV27" s="619"/>
      <c r="AW27" s="619"/>
      <c r="AX27" s="619"/>
      <c r="AY27" s="619"/>
      <c r="AZ27" s="619"/>
      <c r="BA27" s="619"/>
      <c r="BB27" s="619"/>
      <c r="BC27" s="619"/>
      <c r="BD27" s="619"/>
      <c r="BE27" s="619"/>
      <c r="BF27" s="620"/>
      <c r="BG27" s="621">
        <v>1639768</v>
      </c>
      <c r="BH27" s="622"/>
      <c r="BI27" s="622"/>
      <c r="BJ27" s="622"/>
      <c r="BK27" s="622"/>
      <c r="BL27" s="622"/>
      <c r="BM27" s="622"/>
      <c r="BN27" s="623"/>
      <c r="BO27" s="659">
        <v>100</v>
      </c>
      <c r="BP27" s="659"/>
      <c r="BQ27" s="659"/>
      <c r="BR27" s="659"/>
      <c r="BS27" s="660" t="s">
        <v>121</v>
      </c>
      <c r="BT27" s="660"/>
      <c r="BU27" s="660"/>
      <c r="BV27" s="660"/>
      <c r="BW27" s="660"/>
      <c r="BX27" s="660"/>
      <c r="BY27" s="660"/>
      <c r="BZ27" s="660"/>
      <c r="CA27" s="660"/>
      <c r="CB27" s="700"/>
      <c r="CD27" s="618" t="s">
        <v>289</v>
      </c>
      <c r="CE27" s="619"/>
      <c r="CF27" s="619"/>
      <c r="CG27" s="619"/>
      <c r="CH27" s="619"/>
      <c r="CI27" s="619"/>
      <c r="CJ27" s="619"/>
      <c r="CK27" s="619"/>
      <c r="CL27" s="619"/>
      <c r="CM27" s="619"/>
      <c r="CN27" s="619"/>
      <c r="CO27" s="619"/>
      <c r="CP27" s="619"/>
      <c r="CQ27" s="620"/>
      <c r="CR27" s="621">
        <v>1692803</v>
      </c>
      <c r="CS27" s="634"/>
      <c r="CT27" s="634"/>
      <c r="CU27" s="634"/>
      <c r="CV27" s="634"/>
      <c r="CW27" s="634"/>
      <c r="CX27" s="634"/>
      <c r="CY27" s="635"/>
      <c r="CZ27" s="624">
        <v>19.3</v>
      </c>
      <c r="DA27" s="636"/>
      <c r="DB27" s="636"/>
      <c r="DC27" s="637"/>
      <c r="DD27" s="627">
        <v>703728</v>
      </c>
      <c r="DE27" s="634"/>
      <c r="DF27" s="634"/>
      <c r="DG27" s="634"/>
      <c r="DH27" s="634"/>
      <c r="DI27" s="634"/>
      <c r="DJ27" s="634"/>
      <c r="DK27" s="635"/>
      <c r="DL27" s="627">
        <v>564248</v>
      </c>
      <c r="DM27" s="634"/>
      <c r="DN27" s="634"/>
      <c r="DO27" s="634"/>
      <c r="DP27" s="634"/>
      <c r="DQ27" s="634"/>
      <c r="DR27" s="634"/>
      <c r="DS27" s="634"/>
      <c r="DT27" s="634"/>
      <c r="DU27" s="634"/>
      <c r="DV27" s="635"/>
      <c r="DW27" s="624">
        <v>14.2</v>
      </c>
      <c r="DX27" s="636"/>
      <c r="DY27" s="636"/>
      <c r="DZ27" s="636"/>
      <c r="EA27" s="636"/>
      <c r="EB27" s="636"/>
      <c r="EC27" s="648"/>
    </row>
    <row r="28" spans="2:133" ht="11.25" customHeight="1">
      <c r="B28" s="618" t="s">
        <v>290</v>
      </c>
      <c r="C28" s="619"/>
      <c r="D28" s="619"/>
      <c r="E28" s="619"/>
      <c r="F28" s="619"/>
      <c r="G28" s="619"/>
      <c r="H28" s="619"/>
      <c r="I28" s="619"/>
      <c r="J28" s="619"/>
      <c r="K28" s="619"/>
      <c r="L28" s="619"/>
      <c r="M28" s="619"/>
      <c r="N28" s="619"/>
      <c r="O28" s="619"/>
      <c r="P28" s="619"/>
      <c r="Q28" s="620"/>
      <c r="R28" s="621">
        <v>165607</v>
      </c>
      <c r="S28" s="622"/>
      <c r="T28" s="622"/>
      <c r="U28" s="622"/>
      <c r="V28" s="622"/>
      <c r="W28" s="622"/>
      <c r="X28" s="622"/>
      <c r="Y28" s="623"/>
      <c r="Z28" s="659">
        <v>1.7</v>
      </c>
      <c r="AA28" s="659"/>
      <c r="AB28" s="659"/>
      <c r="AC28" s="659"/>
      <c r="AD28" s="660">
        <v>1061</v>
      </c>
      <c r="AE28" s="660"/>
      <c r="AF28" s="660"/>
      <c r="AG28" s="660"/>
      <c r="AH28" s="660"/>
      <c r="AI28" s="660"/>
      <c r="AJ28" s="660"/>
      <c r="AK28" s="660"/>
      <c r="AL28" s="624">
        <v>0</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291</v>
      </c>
      <c r="CE28" s="619"/>
      <c r="CF28" s="619"/>
      <c r="CG28" s="619"/>
      <c r="CH28" s="619"/>
      <c r="CI28" s="619"/>
      <c r="CJ28" s="619"/>
      <c r="CK28" s="619"/>
      <c r="CL28" s="619"/>
      <c r="CM28" s="619"/>
      <c r="CN28" s="619"/>
      <c r="CO28" s="619"/>
      <c r="CP28" s="619"/>
      <c r="CQ28" s="620"/>
      <c r="CR28" s="621">
        <v>543438</v>
      </c>
      <c r="CS28" s="622"/>
      <c r="CT28" s="622"/>
      <c r="CU28" s="622"/>
      <c r="CV28" s="622"/>
      <c r="CW28" s="622"/>
      <c r="CX28" s="622"/>
      <c r="CY28" s="623"/>
      <c r="CZ28" s="624">
        <v>6.2</v>
      </c>
      <c r="DA28" s="636"/>
      <c r="DB28" s="636"/>
      <c r="DC28" s="637"/>
      <c r="DD28" s="627">
        <v>509012</v>
      </c>
      <c r="DE28" s="622"/>
      <c r="DF28" s="622"/>
      <c r="DG28" s="622"/>
      <c r="DH28" s="622"/>
      <c r="DI28" s="622"/>
      <c r="DJ28" s="622"/>
      <c r="DK28" s="623"/>
      <c r="DL28" s="627">
        <v>509012</v>
      </c>
      <c r="DM28" s="622"/>
      <c r="DN28" s="622"/>
      <c r="DO28" s="622"/>
      <c r="DP28" s="622"/>
      <c r="DQ28" s="622"/>
      <c r="DR28" s="622"/>
      <c r="DS28" s="622"/>
      <c r="DT28" s="622"/>
      <c r="DU28" s="622"/>
      <c r="DV28" s="623"/>
      <c r="DW28" s="624">
        <v>12.8</v>
      </c>
      <c r="DX28" s="636"/>
      <c r="DY28" s="636"/>
      <c r="DZ28" s="636"/>
      <c r="EA28" s="636"/>
      <c r="EB28" s="636"/>
      <c r="EC28" s="648"/>
    </row>
    <row r="29" spans="2:133" ht="11.25" customHeight="1">
      <c r="B29" s="618" t="s">
        <v>292</v>
      </c>
      <c r="C29" s="619"/>
      <c r="D29" s="619"/>
      <c r="E29" s="619"/>
      <c r="F29" s="619"/>
      <c r="G29" s="619"/>
      <c r="H29" s="619"/>
      <c r="I29" s="619"/>
      <c r="J29" s="619"/>
      <c r="K29" s="619"/>
      <c r="L29" s="619"/>
      <c r="M29" s="619"/>
      <c r="N29" s="619"/>
      <c r="O29" s="619"/>
      <c r="P29" s="619"/>
      <c r="Q29" s="620"/>
      <c r="R29" s="621">
        <v>42886</v>
      </c>
      <c r="S29" s="622"/>
      <c r="T29" s="622"/>
      <c r="U29" s="622"/>
      <c r="V29" s="622"/>
      <c r="W29" s="622"/>
      <c r="X29" s="622"/>
      <c r="Y29" s="623"/>
      <c r="Z29" s="659">
        <v>0.5</v>
      </c>
      <c r="AA29" s="659"/>
      <c r="AB29" s="659"/>
      <c r="AC29" s="659"/>
      <c r="AD29" s="660" t="s">
        <v>121</v>
      </c>
      <c r="AE29" s="660"/>
      <c r="AF29" s="660"/>
      <c r="AG29" s="660"/>
      <c r="AH29" s="660"/>
      <c r="AI29" s="660"/>
      <c r="AJ29" s="660"/>
      <c r="AK29" s="660"/>
      <c r="AL29" s="624" t="s">
        <v>121</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293</v>
      </c>
      <c r="CE29" s="641"/>
      <c r="CF29" s="618" t="s">
        <v>66</v>
      </c>
      <c r="CG29" s="619"/>
      <c r="CH29" s="619"/>
      <c r="CI29" s="619"/>
      <c r="CJ29" s="619"/>
      <c r="CK29" s="619"/>
      <c r="CL29" s="619"/>
      <c r="CM29" s="619"/>
      <c r="CN29" s="619"/>
      <c r="CO29" s="619"/>
      <c r="CP29" s="619"/>
      <c r="CQ29" s="620"/>
      <c r="CR29" s="621">
        <v>543436</v>
      </c>
      <c r="CS29" s="634"/>
      <c r="CT29" s="634"/>
      <c r="CU29" s="634"/>
      <c r="CV29" s="634"/>
      <c r="CW29" s="634"/>
      <c r="CX29" s="634"/>
      <c r="CY29" s="635"/>
      <c r="CZ29" s="624">
        <v>6.2</v>
      </c>
      <c r="DA29" s="636"/>
      <c r="DB29" s="636"/>
      <c r="DC29" s="637"/>
      <c r="DD29" s="627">
        <v>509010</v>
      </c>
      <c r="DE29" s="634"/>
      <c r="DF29" s="634"/>
      <c r="DG29" s="634"/>
      <c r="DH29" s="634"/>
      <c r="DI29" s="634"/>
      <c r="DJ29" s="634"/>
      <c r="DK29" s="635"/>
      <c r="DL29" s="627">
        <v>509010</v>
      </c>
      <c r="DM29" s="634"/>
      <c r="DN29" s="634"/>
      <c r="DO29" s="634"/>
      <c r="DP29" s="634"/>
      <c r="DQ29" s="634"/>
      <c r="DR29" s="634"/>
      <c r="DS29" s="634"/>
      <c r="DT29" s="634"/>
      <c r="DU29" s="634"/>
      <c r="DV29" s="635"/>
      <c r="DW29" s="624">
        <v>12.8</v>
      </c>
      <c r="DX29" s="636"/>
      <c r="DY29" s="636"/>
      <c r="DZ29" s="636"/>
      <c r="EA29" s="636"/>
      <c r="EB29" s="636"/>
      <c r="EC29" s="648"/>
    </row>
    <row r="30" spans="2:133" ht="11.25" customHeight="1">
      <c r="B30" s="618" t="s">
        <v>294</v>
      </c>
      <c r="C30" s="619"/>
      <c r="D30" s="619"/>
      <c r="E30" s="619"/>
      <c r="F30" s="619"/>
      <c r="G30" s="619"/>
      <c r="H30" s="619"/>
      <c r="I30" s="619"/>
      <c r="J30" s="619"/>
      <c r="K30" s="619"/>
      <c r="L30" s="619"/>
      <c r="M30" s="619"/>
      <c r="N30" s="619"/>
      <c r="O30" s="619"/>
      <c r="P30" s="619"/>
      <c r="Q30" s="620"/>
      <c r="R30" s="621">
        <v>1649455</v>
      </c>
      <c r="S30" s="622"/>
      <c r="T30" s="622"/>
      <c r="U30" s="622"/>
      <c r="V30" s="622"/>
      <c r="W30" s="622"/>
      <c r="X30" s="622"/>
      <c r="Y30" s="623"/>
      <c r="Z30" s="659">
        <v>17.399999999999999</v>
      </c>
      <c r="AA30" s="659"/>
      <c r="AB30" s="659"/>
      <c r="AC30" s="659"/>
      <c r="AD30" s="660" t="s">
        <v>121</v>
      </c>
      <c r="AE30" s="660"/>
      <c r="AF30" s="660"/>
      <c r="AG30" s="660"/>
      <c r="AH30" s="660"/>
      <c r="AI30" s="660"/>
      <c r="AJ30" s="660"/>
      <c r="AK30" s="660"/>
      <c r="AL30" s="624" t="s">
        <v>121</v>
      </c>
      <c r="AM30" s="625"/>
      <c r="AN30" s="625"/>
      <c r="AO30" s="661"/>
      <c r="AP30" s="673" t="s">
        <v>212</v>
      </c>
      <c r="AQ30" s="674"/>
      <c r="AR30" s="674"/>
      <c r="AS30" s="674"/>
      <c r="AT30" s="674"/>
      <c r="AU30" s="674"/>
      <c r="AV30" s="674"/>
      <c r="AW30" s="674"/>
      <c r="AX30" s="674"/>
      <c r="AY30" s="674"/>
      <c r="AZ30" s="674"/>
      <c r="BA30" s="674"/>
      <c r="BB30" s="674"/>
      <c r="BC30" s="674"/>
      <c r="BD30" s="674"/>
      <c r="BE30" s="674"/>
      <c r="BF30" s="675"/>
      <c r="BG30" s="673" t="s">
        <v>295</v>
      </c>
      <c r="BH30" s="691"/>
      <c r="BI30" s="691"/>
      <c r="BJ30" s="691"/>
      <c r="BK30" s="691"/>
      <c r="BL30" s="691"/>
      <c r="BM30" s="691"/>
      <c r="BN30" s="691"/>
      <c r="BO30" s="691"/>
      <c r="BP30" s="691"/>
      <c r="BQ30" s="692"/>
      <c r="BR30" s="673" t="s">
        <v>296</v>
      </c>
      <c r="BS30" s="691"/>
      <c r="BT30" s="691"/>
      <c r="BU30" s="691"/>
      <c r="BV30" s="691"/>
      <c r="BW30" s="691"/>
      <c r="BX30" s="691"/>
      <c r="BY30" s="691"/>
      <c r="BZ30" s="691"/>
      <c r="CA30" s="691"/>
      <c r="CB30" s="692"/>
      <c r="CD30" s="642"/>
      <c r="CE30" s="643"/>
      <c r="CF30" s="618" t="s">
        <v>297</v>
      </c>
      <c r="CG30" s="619"/>
      <c r="CH30" s="619"/>
      <c r="CI30" s="619"/>
      <c r="CJ30" s="619"/>
      <c r="CK30" s="619"/>
      <c r="CL30" s="619"/>
      <c r="CM30" s="619"/>
      <c r="CN30" s="619"/>
      <c r="CO30" s="619"/>
      <c r="CP30" s="619"/>
      <c r="CQ30" s="620"/>
      <c r="CR30" s="621">
        <v>533279</v>
      </c>
      <c r="CS30" s="622"/>
      <c r="CT30" s="622"/>
      <c r="CU30" s="622"/>
      <c r="CV30" s="622"/>
      <c r="CW30" s="622"/>
      <c r="CX30" s="622"/>
      <c r="CY30" s="623"/>
      <c r="CZ30" s="624">
        <v>6.1</v>
      </c>
      <c r="DA30" s="636"/>
      <c r="DB30" s="636"/>
      <c r="DC30" s="637"/>
      <c r="DD30" s="627">
        <v>499219</v>
      </c>
      <c r="DE30" s="622"/>
      <c r="DF30" s="622"/>
      <c r="DG30" s="622"/>
      <c r="DH30" s="622"/>
      <c r="DI30" s="622"/>
      <c r="DJ30" s="622"/>
      <c r="DK30" s="623"/>
      <c r="DL30" s="627">
        <v>499219</v>
      </c>
      <c r="DM30" s="622"/>
      <c r="DN30" s="622"/>
      <c r="DO30" s="622"/>
      <c r="DP30" s="622"/>
      <c r="DQ30" s="622"/>
      <c r="DR30" s="622"/>
      <c r="DS30" s="622"/>
      <c r="DT30" s="622"/>
      <c r="DU30" s="622"/>
      <c r="DV30" s="623"/>
      <c r="DW30" s="624">
        <v>12.6</v>
      </c>
      <c r="DX30" s="636"/>
      <c r="DY30" s="636"/>
      <c r="DZ30" s="636"/>
      <c r="EA30" s="636"/>
      <c r="EB30" s="636"/>
      <c r="EC30" s="648"/>
    </row>
    <row r="31" spans="2:133" ht="11.25" customHeight="1">
      <c r="B31" s="688" t="s">
        <v>298</v>
      </c>
      <c r="C31" s="689"/>
      <c r="D31" s="689"/>
      <c r="E31" s="689"/>
      <c r="F31" s="689"/>
      <c r="G31" s="689"/>
      <c r="H31" s="689"/>
      <c r="I31" s="689"/>
      <c r="J31" s="689"/>
      <c r="K31" s="689"/>
      <c r="L31" s="689"/>
      <c r="M31" s="689"/>
      <c r="N31" s="689"/>
      <c r="O31" s="689"/>
      <c r="P31" s="689"/>
      <c r="Q31" s="690"/>
      <c r="R31" s="621" t="s">
        <v>121</v>
      </c>
      <c r="S31" s="622"/>
      <c r="T31" s="622"/>
      <c r="U31" s="622"/>
      <c r="V31" s="622"/>
      <c r="W31" s="622"/>
      <c r="X31" s="622"/>
      <c r="Y31" s="623"/>
      <c r="Z31" s="659" t="s">
        <v>121</v>
      </c>
      <c r="AA31" s="659"/>
      <c r="AB31" s="659"/>
      <c r="AC31" s="659"/>
      <c r="AD31" s="660" t="s">
        <v>121</v>
      </c>
      <c r="AE31" s="660"/>
      <c r="AF31" s="660"/>
      <c r="AG31" s="660"/>
      <c r="AH31" s="660"/>
      <c r="AI31" s="660"/>
      <c r="AJ31" s="660"/>
      <c r="AK31" s="660"/>
      <c r="AL31" s="624" t="s">
        <v>121</v>
      </c>
      <c r="AM31" s="625"/>
      <c r="AN31" s="625"/>
      <c r="AO31" s="661"/>
      <c r="AP31" s="693" t="s">
        <v>299</v>
      </c>
      <c r="AQ31" s="694"/>
      <c r="AR31" s="694"/>
      <c r="AS31" s="694"/>
      <c r="AT31" s="695" t="s">
        <v>300</v>
      </c>
      <c r="AU31" s="218"/>
      <c r="AV31" s="218"/>
      <c r="AW31" s="218"/>
      <c r="AX31" s="679" t="s">
        <v>178</v>
      </c>
      <c r="AY31" s="680"/>
      <c r="AZ31" s="680"/>
      <c r="BA31" s="680"/>
      <c r="BB31" s="680"/>
      <c r="BC31" s="680"/>
      <c r="BD31" s="680"/>
      <c r="BE31" s="680"/>
      <c r="BF31" s="681"/>
      <c r="BG31" s="683">
        <v>99.6</v>
      </c>
      <c r="BH31" s="684"/>
      <c r="BI31" s="684"/>
      <c r="BJ31" s="684"/>
      <c r="BK31" s="684"/>
      <c r="BL31" s="684"/>
      <c r="BM31" s="685">
        <v>98.5</v>
      </c>
      <c r="BN31" s="684"/>
      <c r="BO31" s="684"/>
      <c r="BP31" s="684"/>
      <c r="BQ31" s="686"/>
      <c r="BR31" s="683">
        <v>99.7</v>
      </c>
      <c r="BS31" s="684"/>
      <c r="BT31" s="684"/>
      <c r="BU31" s="684"/>
      <c r="BV31" s="684"/>
      <c r="BW31" s="684"/>
      <c r="BX31" s="685">
        <v>98.4</v>
      </c>
      <c r="BY31" s="684"/>
      <c r="BZ31" s="684"/>
      <c r="CA31" s="684"/>
      <c r="CB31" s="686"/>
      <c r="CD31" s="642"/>
      <c r="CE31" s="643"/>
      <c r="CF31" s="618" t="s">
        <v>301</v>
      </c>
      <c r="CG31" s="619"/>
      <c r="CH31" s="619"/>
      <c r="CI31" s="619"/>
      <c r="CJ31" s="619"/>
      <c r="CK31" s="619"/>
      <c r="CL31" s="619"/>
      <c r="CM31" s="619"/>
      <c r="CN31" s="619"/>
      <c r="CO31" s="619"/>
      <c r="CP31" s="619"/>
      <c r="CQ31" s="620"/>
      <c r="CR31" s="621">
        <v>10157</v>
      </c>
      <c r="CS31" s="634"/>
      <c r="CT31" s="634"/>
      <c r="CU31" s="634"/>
      <c r="CV31" s="634"/>
      <c r="CW31" s="634"/>
      <c r="CX31" s="634"/>
      <c r="CY31" s="635"/>
      <c r="CZ31" s="624">
        <v>0.1</v>
      </c>
      <c r="DA31" s="636"/>
      <c r="DB31" s="636"/>
      <c r="DC31" s="637"/>
      <c r="DD31" s="627">
        <v>9791</v>
      </c>
      <c r="DE31" s="634"/>
      <c r="DF31" s="634"/>
      <c r="DG31" s="634"/>
      <c r="DH31" s="634"/>
      <c r="DI31" s="634"/>
      <c r="DJ31" s="634"/>
      <c r="DK31" s="635"/>
      <c r="DL31" s="627">
        <v>9791</v>
      </c>
      <c r="DM31" s="634"/>
      <c r="DN31" s="634"/>
      <c r="DO31" s="634"/>
      <c r="DP31" s="634"/>
      <c r="DQ31" s="634"/>
      <c r="DR31" s="634"/>
      <c r="DS31" s="634"/>
      <c r="DT31" s="634"/>
      <c r="DU31" s="634"/>
      <c r="DV31" s="635"/>
      <c r="DW31" s="624">
        <v>0.2</v>
      </c>
      <c r="DX31" s="636"/>
      <c r="DY31" s="636"/>
      <c r="DZ31" s="636"/>
      <c r="EA31" s="636"/>
      <c r="EB31" s="636"/>
      <c r="EC31" s="648"/>
    </row>
    <row r="32" spans="2:133" ht="11.25" customHeight="1">
      <c r="B32" s="618" t="s">
        <v>302</v>
      </c>
      <c r="C32" s="619"/>
      <c r="D32" s="619"/>
      <c r="E32" s="619"/>
      <c r="F32" s="619"/>
      <c r="G32" s="619"/>
      <c r="H32" s="619"/>
      <c r="I32" s="619"/>
      <c r="J32" s="619"/>
      <c r="K32" s="619"/>
      <c r="L32" s="619"/>
      <c r="M32" s="619"/>
      <c r="N32" s="619"/>
      <c r="O32" s="619"/>
      <c r="P32" s="619"/>
      <c r="Q32" s="620"/>
      <c r="R32" s="621">
        <v>527066</v>
      </c>
      <c r="S32" s="622"/>
      <c r="T32" s="622"/>
      <c r="U32" s="622"/>
      <c r="V32" s="622"/>
      <c r="W32" s="622"/>
      <c r="X32" s="622"/>
      <c r="Y32" s="623"/>
      <c r="Z32" s="659">
        <v>5.6</v>
      </c>
      <c r="AA32" s="659"/>
      <c r="AB32" s="659"/>
      <c r="AC32" s="659"/>
      <c r="AD32" s="660" t="s">
        <v>121</v>
      </c>
      <c r="AE32" s="660"/>
      <c r="AF32" s="660"/>
      <c r="AG32" s="660"/>
      <c r="AH32" s="660"/>
      <c r="AI32" s="660"/>
      <c r="AJ32" s="660"/>
      <c r="AK32" s="660"/>
      <c r="AL32" s="624" t="s">
        <v>121</v>
      </c>
      <c r="AM32" s="625"/>
      <c r="AN32" s="625"/>
      <c r="AO32" s="661"/>
      <c r="AP32" s="662"/>
      <c r="AQ32" s="663"/>
      <c r="AR32" s="663"/>
      <c r="AS32" s="663"/>
      <c r="AT32" s="696"/>
      <c r="AU32" s="214" t="s">
        <v>303</v>
      </c>
      <c r="AX32" s="618" t="s">
        <v>304</v>
      </c>
      <c r="AY32" s="619"/>
      <c r="AZ32" s="619"/>
      <c r="BA32" s="619"/>
      <c r="BB32" s="619"/>
      <c r="BC32" s="619"/>
      <c r="BD32" s="619"/>
      <c r="BE32" s="619"/>
      <c r="BF32" s="620"/>
      <c r="BG32" s="687">
        <v>99.5</v>
      </c>
      <c r="BH32" s="634"/>
      <c r="BI32" s="634"/>
      <c r="BJ32" s="634"/>
      <c r="BK32" s="634"/>
      <c r="BL32" s="634"/>
      <c r="BM32" s="625">
        <v>98</v>
      </c>
      <c r="BN32" s="634"/>
      <c r="BO32" s="634"/>
      <c r="BP32" s="634"/>
      <c r="BQ32" s="657"/>
      <c r="BR32" s="687">
        <v>99.6</v>
      </c>
      <c r="BS32" s="634"/>
      <c r="BT32" s="634"/>
      <c r="BU32" s="634"/>
      <c r="BV32" s="634"/>
      <c r="BW32" s="634"/>
      <c r="BX32" s="625">
        <v>97.9</v>
      </c>
      <c r="BY32" s="634"/>
      <c r="BZ32" s="634"/>
      <c r="CA32" s="634"/>
      <c r="CB32" s="657"/>
      <c r="CD32" s="644"/>
      <c r="CE32" s="645"/>
      <c r="CF32" s="618" t="s">
        <v>305</v>
      </c>
      <c r="CG32" s="619"/>
      <c r="CH32" s="619"/>
      <c r="CI32" s="619"/>
      <c r="CJ32" s="619"/>
      <c r="CK32" s="619"/>
      <c r="CL32" s="619"/>
      <c r="CM32" s="619"/>
      <c r="CN32" s="619"/>
      <c r="CO32" s="619"/>
      <c r="CP32" s="619"/>
      <c r="CQ32" s="620"/>
      <c r="CR32" s="621">
        <v>2</v>
      </c>
      <c r="CS32" s="622"/>
      <c r="CT32" s="622"/>
      <c r="CU32" s="622"/>
      <c r="CV32" s="622"/>
      <c r="CW32" s="622"/>
      <c r="CX32" s="622"/>
      <c r="CY32" s="623"/>
      <c r="CZ32" s="624">
        <v>0</v>
      </c>
      <c r="DA32" s="636"/>
      <c r="DB32" s="636"/>
      <c r="DC32" s="637"/>
      <c r="DD32" s="627">
        <v>2</v>
      </c>
      <c r="DE32" s="622"/>
      <c r="DF32" s="622"/>
      <c r="DG32" s="622"/>
      <c r="DH32" s="622"/>
      <c r="DI32" s="622"/>
      <c r="DJ32" s="622"/>
      <c r="DK32" s="623"/>
      <c r="DL32" s="627">
        <v>2</v>
      </c>
      <c r="DM32" s="622"/>
      <c r="DN32" s="622"/>
      <c r="DO32" s="622"/>
      <c r="DP32" s="622"/>
      <c r="DQ32" s="622"/>
      <c r="DR32" s="622"/>
      <c r="DS32" s="622"/>
      <c r="DT32" s="622"/>
      <c r="DU32" s="622"/>
      <c r="DV32" s="623"/>
      <c r="DW32" s="624">
        <v>0</v>
      </c>
      <c r="DX32" s="636"/>
      <c r="DY32" s="636"/>
      <c r="DZ32" s="636"/>
      <c r="EA32" s="636"/>
      <c r="EB32" s="636"/>
      <c r="EC32" s="648"/>
    </row>
    <row r="33" spans="2:133" ht="11.25" customHeight="1">
      <c r="B33" s="618" t="s">
        <v>306</v>
      </c>
      <c r="C33" s="619"/>
      <c r="D33" s="619"/>
      <c r="E33" s="619"/>
      <c r="F33" s="619"/>
      <c r="G33" s="619"/>
      <c r="H33" s="619"/>
      <c r="I33" s="619"/>
      <c r="J33" s="619"/>
      <c r="K33" s="619"/>
      <c r="L33" s="619"/>
      <c r="M33" s="619"/>
      <c r="N33" s="619"/>
      <c r="O33" s="619"/>
      <c r="P33" s="619"/>
      <c r="Q33" s="620"/>
      <c r="R33" s="621">
        <v>46922</v>
      </c>
      <c r="S33" s="622"/>
      <c r="T33" s="622"/>
      <c r="U33" s="622"/>
      <c r="V33" s="622"/>
      <c r="W33" s="622"/>
      <c r="X33" s="622"/>
      <c r="Y33" s="623"/>
      <c r="Z33" s="659">
        <v>0.5</v>
      </c>
      <c r="AA33" s="659"/>
      <c r="AB33" s="659"/>
      <c r="AC33" s="659"/>
      <c r="AD33" s="660">
        <v>8638</v>
      </c>
      <c r="AE33" s="660"/>
      <c r="AF33" s="660"/>
      <c r="AG33" s="660"/>
      <c r="AH33" s="660"/>
      <c r="AI33" s="660"/>
      <c r="AJ33" s="660"/>
      <c r="AK33" s="660"/>
      <c r="AL33" s="624">
        <v>0.2</v>
      </c>
      <c r="AM33" s="625"/>
      <c r="AN33" s="625"/>
      <c r="AO33" s="661"/>
      <c r="AP33" s="664"/>
      <c r="AQ33" s="665"/>
      <c r="AR33" s="665"/>
      <c r="AS33" s="665"/>
      <c r="AT33" s="697"/>
      <c r="AU33" s="219"/>
      <c r="AV33" s="219"/>
      <c r="AW33" s="219"/>
      <c r="AX33" s="602" t="s">
        <v>307</v>
      </c>
      <c r="AY33" s="603"/>
      <c r="AZ33" s="603"/>
      <c r="BA33" s="603"/>
      <c r="BB33" s="603"/>
      <c r="BC33" s="603"/>
      <c r="BD33" s="603"/>
      <c r="BE33" s="603"/>
      <c r="BF33" s="604"/>
      <c r="BG33" s="682">
        <v>99.7</v>
      </c>
      <c r="BH33" s="606"/>
      <c r="BI33" s="606"/>
      <c r="BJ33" s="606"/>
      <c r="BK33" s="606"/>
      <c r="BL33" s="606"/>
      <c r="BM33" s="652">
        <v>98.7</v>
      </c>
      <c r="BN33" s="606"/>
      <c r="BO33" s="606"/>
      <c r="BP33" s="606"/>
      <c r="BQ33" s="669"/>
      <c r="BR33" s="682">
        <v>99.7</v>
      </c>
      <c r="BS33" s="606"/>
      <c r="BT33" s="606"/>
      <c r="BU33" s="606"/>
      <c r="BV33" s="606"/>
      <c r="BW33" s="606"/>
      <c r="BX33" s="652">
        <v>98.7</v>
      </c>
      <c r="BY33" s="606"/>
      <c r="BZ33" s="606"/>
      <c r="CA33" s="606"/>
      <c r="CB33" s="669"/>
      <c r="CD33" s="618" t="s">
        <v>308</v>
      </c>
      <c r="CE33" s="619"/>
      <c r="CF33" s="619"/>
      <c r="CG33" s="619"/>
      <c r="CH33" s="619"/>
      <c r="CI33" s="619"/>
      <c r="CJ33" s="619"/>
      <c r="CK33" s="619"/>
      <c r="CL33" s="619"/>
      <c r="CM33" s="619"/>
      <c r="CN33" s="619"/>
      <c r="CO33" s="619"/>
      <c r="CP33" s="619"/>
      <c r="CQ33" s="620"/>
      <c r="CR33" s="621">
        <v>2982837</v>
      </c>
      <c r="CS33" s="634"/>
      <c r="CT33" s="634"/>
      <c r="CU33" s="634"/>
      <c r="CV33" s="634"/>
      <c r="CW33" s="634"/>
      <c r="CX33" s="634"/>
      <c r="CY33" s="635"/>
      <c r="CZ33" s="624">
        <v>34</v>
      </c>
      <c r="DA33" s="636"/>
      <c r="DB33" s="636"/>
      <c r="DC33" s="637"/>
      <c r="DD33" s="627">
        <v>2326171</v>
      </c>
      <c r="DE33" s="634"/>
      <c r="DF33" s="634"/>
      <c r="DG33" s="634"/>
      <c r="DH33" s="634"/>
      <c r="DI33" s="634"/>
      <c r="DJ33" s="634"/>
      <c r="DK33" s="635"/>
      <c r="DL33" s="627">
        <v>1675327</v>
      </c>
      <c r="DM33" s="634"/>
      <c r="DN33" s="634"/>
      <c r="DO33" s="634"/>
      <c r="DP33" s="634"/>
      <c r="DQ33" s="634"/>
      <c r="DR33" s="634"/>
      <c r="DS33" s="634"/>
      <c r="DT33" s="634"/>
      <c r="DU33" s="634"/>
      <c r="DV33" s="635"/>
      <c r="DW33" s="624">
        <v>42.2</v>
      </c>
      <c r="DX33" s="636"/>
      <c r="DY33" s="636"/>
      <c r="DZ33" s="636"/>
      <c r="EA33" s="636"/>
      <c r="EB33" s="636"/>
      <c r="EC33" s="648"/>
    </row>
    <row r="34" spans="2:133" ht="11.25" customHeight="1">
      <c r="B34" s="618" t="s">
        <v>309</v>
      </c>
      <c r="C34" s="619"/>
      <c r="D34" s="619"/>
      <c r="E34" s="619"/>
      <c r="F34" s="619"/>
      <c r="G34" s="619"/>
      <c r="H34" s="619"/>
      <c r="I34" s="619"/>
      <c r="J34" s="619"/>
      <c r="K34" s="619"/>
      <c r="L34" s="619"/>
      <c r="M34" s="619"/>
      <c r="N34" s="619"/>
      <c r="O34" s="619"/>
      <c r="P34" s="619"/>
      <c r="Q34" s="620"/>
      <c r="R34" s="621">
        <v>57651</v>
      </c>
      <c r="S34" s="622"/>
      <c r="T34" s="622"/>
      <c r="U34" s="622"/>
      <c r="V34" s="622"/>
      <c r="W34" s="622"/>
      <c r="X34" s="622"/>
      <c r="Y34" s="623"/>
      <c r="Z34" s="659">
        <v>0.6</v>
      </c>
      <c r="AA34" s="659"/>
      <c r="AB34" s="659"/>
      <c r="AC34" s="659"/>
      <c r="AD34" s="660" t="s">
        <v>121</v>
      </c>
      <c r="AE34" s="660"/>
      <c r="AF34" s="660"/>
      <c r="AG34" s="660"/>
      <c r="AH34" s="660"/>
      <c r="AI34" s="660"/>
      <c r="AJ34" s="660"/>
      <c r="AK34" s="660"/>
      <c r="AL34" s="624" t="s">
        <v>121</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310</v>
      </c>
      <c r="CE34" s="619"/>
      <c r="CF34" s="619"/>
      <c r="CG34" s="619"/>
      <c r="CH34" s="619"/>
      <c r="CI34" s="619"/>
      <c r="CJ34" s="619"/>
      <c r="CK34" s="619"/>
      <c r="CL34" s="619"/>
      <c r="CM34" s="619"/>
      <c r="CN34" s="619"/>
      <c r="CO34" s="619"/>
      <c r="CP34" s="619"/>
      <c r="CQ34" s="620"/>
      <c r="CR34" s="621">
        <v>986520</v>
      </c>
      <c r="CS34" s="622"/>
      <c r="CT34" s="622"/>
      <c r="CU34" s="622"/>
      <c r="CV34" s="622"/>
      <c r="CW34" s="622"/>
      <c r="CX34" s="622"/>
      <c r="CY34" s="623"/>
      <c r="CZ34" s="624">
        <v>11.2</v>
      </c>
      <c r="DA34" s="636"/>
      <c r="DB34" s="636"/>
      <c r="DC34" s="637"/>
      <c r="DD34" s="627">
        <v>772358</v>
      </c>
      <c r="DE34" s="622"/>
      <c r="DF34" s="622"/>
      <c r="DG34" s="622"/>
      <c r="DH34" s="622"/>
      <c r="DI34" s="622"/>
      <c r="DJ34" s="622"/>
      <c r="DK34" s="623"/>
      <c r="DL34" s="627">
        <v>699154</v>
      </c>
      <c r="DM34" s="622"/>
      <c r="DN34" s="622"/>
      <c r="DO34" s="622"/>
      <c r="DP34" s="622"/>
      <c r="DQ34" s="622"/>
      <c r="DR34" s="622"/>
      <c r="DS34" s="622"/>
      <c r="DT34" s="622"/>
      <c r="DU34" s="622"/>
      <c r="DV34" s="623"/>
      <c r="DW34" s="624">
        <v>17.600000000000001</v>
      </c>
      <c r="DX34" s="636"/>
      <c r="DY34" s="636"/>
      <c r="DZ34" s="636"/>
      <c r="EA34" s="636"/>
      <c r="EB34" s="636"/>
      <c r="EC34" s="648"/>
    </row>
    <row r="35" spans="2:133" ht="11.25" customHeight="1">
      <c r="B35" s="618" t="s">
        <v>311</v>
      </c>
      <c r="C35" s="619"/>
      <c r="D35" s="619"/>
      <c r="E35" s="619"/>
      <c r="F35" s="619"/>
      <c r="G35" s="619"/>
      <c r="H35" s="619"/>
      <c r="I35" s="619"/>
      <c r="J35" s="619"/>
      <c r="K35" s="619"/>
      <c r="L35" s="619"/>
      <c r="M35" s="619"/>
      <c r="N35" s="619"/>
      <c r="O35" s="619"/>
      <c r="P35" s="619"/>
      <c r="Q35" s="620"/>
      <c r="R35" s="621">
        <v>754712</v>
      </c>
      <c r="S35" s="622"/>
      <c r="T35" s="622"/>
      <c r="U35" s="622"/>
      <c r="V35" s="622"/>
      <c r="W35" s="622"/>
      <c r="X35" s="622"/>
      <c r="Y35" s="623"/>
      <c r="Z35" s="659">
        <v>8</v>
      </c>
      <c r="AA35" s="659"/>
      <c r="AB35" s="659"/>
      <c r="AC35" s="659"/>
      <c r="AD35" s="660" t="s">
        <v>121</v>
      </c>
      <c r="AE35" s="660"/>
      <c r="AF35" s="660"/>
      <c r="AG35" s="660"/>
      <c r="AH35" s="660"/>
      <c r="AI35" s="660"/>
      <c r="AJ35" s="660"/>
      <c r="AK35" s="660"/>
      <c r="AL35" s="624" t="s">
        <v>121</v>
      </c>
      <c r="AM35" s="625"/>
      <c r="AN35" s="625"/>
      <c r="AO35" s="661"/>
      <c r="AP35" s="222"/>
      <c r="AQ35" s="673" t="s">
        <v>312</v>
      </c>
      <c r="AR35" s="674"/>
      <c r="AS35" s="674"/>
      <c r="AT35" s="674"/>
      <c r="AU35" s="674"/>
      <c r="AV35" s="674"/>
      <c r="AW35" s="674"/>
      <c r="AX35" s="674"/>
      <c r="AY35" s="674"/>
      <c r="AZ35" s="674"/>
      <c r="BA35" s="674"/>
      <c r="BB35" s="674"/>
      <c r="BC35" s="674"/>
      <c r="BD35" s="674"/>
      <c r="BE35" s="674"/>
      <c r="BF35" s="675"/>
      <c r="BG35" s="673" t="s">
        <v>313</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314</v>
      </c>
      <c r="CE35" s="619"/>
      <c r="CF35" s="619"/>
      <c r="CG35" s="619"/>
      <c r="CH35" s="619"/>
      <c r="CI35" s="619"/>
      <c r="CJ35" s="619"/>
      <c r="CK35" s="619"/>
      <c r="CL35" s="619"/>
      <c r="CM35" s="619"/>
      <c r="CN35" s="619"/>
      <c r="CO35" s="619"/>
      <c r="CP35" s="619"/>
      <c r="CQ35" s="620"/>
      <c r="CR35" s="621">
        <v>37389</v>
      </c>
      <c r="CS35" s="634"/>
      <c r="CT35" s="634"/>
      <c r="CU35" s="634"/>
      <c r="CV35" s="634"/>
      <c r="CW35" s="634"/>
      <c r="CX35" s="634"/>
      <c r="CY35" s="635"/>
      <c r="CZ35" s="624">
        <v>0.4</v>
      </c>
      <c r="DA35" s="636"/>
      <c r="DB35" s="636"/>
      <c r="DC35" s="637"/>
      <c r="DD35" s="627">
        <v>25150</v>
      </c>
      <c r="DE35" s="634"/>
      <c r="DF35" s="634"/>
      <c r="DG35" s="634"/>
      <c r="DH35" s="634"/>
      <c r="DI35" s="634"/>
      <c r="DJ35" s="634"/>
      <c r="DK35" s="635"/>
      <c r="DL35" s="627">
        <v>24563</v>
      </c>
      <c r="DM35" s="634"/>
      <c r="DN35" s="634"/>
      <c r="DO35" s="634"/>
      <c r="DP35" s="634"/>
      <c r="DQ35" s="634"/>
      <c r="DR35" s="634"/>
      <c r="DS35" s="634"/>
      <c r="DT35" s="634"/>
      <c r="DU35" s="634"/>
      <c r="DV35" s="635"/>
      <c r="DW35" s="624">
        <v>0.6</v>
      </c>
      <c r="DX35" s="636"/>
      <c r="DY35" s="636"/>
      <c r="DZ35" s="636"/>
      <c r="EA35" s="636"/>
      <c r="EB35" s="636"/>
      <c r="EC35" s="648"/>
    </row>
    <row r="36" spans="2:133" ht="11.25" customHeight="1">
      <c r="B36" s="618" t="s">
        <v>315</v>
      </c>
      <c r="C36" s="619"/>
      <c r="D36" s="619"/>
      <c r="E36" s="619"/>
      <c r="F36" s="619"/>
      <c r="G36" s="619"/>
      <c r="H36" s="619"/>
      <c r="I36" s="619"/>
      <c r="J36" s="619"/>
      <c r="K36" s="619"/>
      <c r="L36" s="619"/>
      <c r="M36" s="619"/>
      <c r="N36" s="619"/>
      <c r="O36" s="619"/>
      <c r="P36" s="619"/>
      <c r="Q36" s="620"/>
      <c r="R36" s="621">
        <v>474259</v>
      </c>
      <c r="S36" s="622"/>
      <c r="T36" s="622"/>
      <c r="U36" s="622"/>
      <c r="V36" s="622"/>
      <c r="W36" s="622"/>
      <c r="X36" s="622"/>
      <c r="Y36" s="623"/>
      <c r="Z36" s="659">
        <v>5</v>
      </c>
      <c r="AA36" s="659"/>
      <c r="AB36" s="659"/>
      <c r="AC36" s="659"/>
      <c r="AD36" s="660" t="s">
        <v>121</v>
      </c>
      <c r="AE36" s="660"/>
      <c r="AF36" s="660"/>
      <c r="AG36" s="660"/>
      <c r="AH36" s="660"/>
      <c r="AI36" s="660"/>
      <c r="AJ36" s="660"/>
      <c r="AK36" s="660"/>
      <c r="AL36" s="624" t="s">
        <v>121</v>
      </c>
      <c r="AM36" s="625"/>
      <c r="AN36" s="625"/>
      <c r="AO36" s="661"/>
      <c r="AP36" s="222"/>
      <c r="AQ36" s="670" t="s">
        <v>316</v>
      </c>
      <c r="AR36" s="671"/>
      <c r="AS36" s="671"/>
      <c r="AT36" s="671"/>
      <c r="AU36" s="671"/>
      <c r="AV36" s="671"/>
      <c r="AW36" s="671"/>
      <c r="AX36" s="671"/>
      <c r="AY36" s="672"/>
      <c r="AZ36" s="676">
        <v>873452</v>
      </c>
      <c r="BA36" s="677"/>
      <c r="BB36" s="677"/>
      <c r="BC36" s="677"/>
      <c r="BD36" s="677"/>
      <c r="BE36" s="677"/>
      <c r="BF36" s="678"/>
      <c r="BG36" s="679" t="s">
        <v>317</v>
      </c>
      <c r="BH36" s="680"/>
      <c r="BI36" s="680"/>
      <c r="BJ36" s="680"/>
      <c r="BK36" s="680"/>
      <c r="BL36" s="680"/>
      <c r="BM36" s="680"/>
      <c r="BN36" s="680"/>
      <c r="BO36" s="680"/>
      <c r="BP36" s="680"/>
      <c r="BQ36" s="680"/>
      <c r="BR36" s="680"/>
      <c r="BS36" s="680"/>
      <c r="BT36" s="680"/>
      <c r="BU36" s="681"/>
      <c r="BV36" s="676">
        <v>16201</v>
      </c>
      <c r="BW36" s="677"/>
      <c r="BX36" s="677"/>
      <c r="BY36" s="677"/>
      <c r="BZ36" s="677"/>
      <c r="CA36" s="677"/>
      <c r="CB36" s="678"/>
      <c r="CD36" s="618" t="s">
        <v>318</v>
      </c>
      <c r="CE36" s="619"/>
      <c r="CF36" s="619"/>
      <c r="CG36" s="619"/>
      <c r="CH36" s="619"/>
      <c r="CI36" s="619"/>
      <c r="CJ36" s="619"/>
      <c r="CK36" s="619"/>
      <c r="CL36" s="619"/>
      <c r="CM36" s="619"/>
      <c r="CN36" s="619"/>
      <c r="CO36" s="619"/>
      <c r="CP36" s="619"/>
      <c r="CQ36" s="620"/>
      <c r="CR36" s="621">
        <v>990881</v>
      </c>
      <c r="CS36" s="622"/>
      <c r="CT36" s="622"/>
      <c r="CU36" s="622"/>
      <c r="CV36" s="622"/>
      <c r="CW36" s="622"/>
      <c r="CX36" s="622"/>
      <c r="CY36" s="623"/>
      <c r="CZ36" s="624">
        <v>11.3</v>
      </c>
      <c r="DA36" s="636"/>
      <c r="DB36" s="636"/>
      <c r="DC36" s="637"/>
      <c r="DD36" s="627">
        <v>742819</v>
      </c>
      <c r="DE36" s="622"/>
      <c r="DF36" s="622"/>
      <c r="DG36" s="622"/>
      <c r="DH36" s="622"/>
      <c r="DI36" s="622"/>
      <c r="DJ36" s="622"/>
      <c r="DK36" s="623"/>
      <c r="DL36" s="627">
        <v>569921</v>
      </c>
      <c r="DM36" s="622"/>
      <c r="DN36" s="622"/>
      <c r="DO36" s="622"/>
      <c r="DP36" s="622"/>
      <c r="DQ36" s="622"/>
      <c r="DR36" s="622"/>
      <c r="DS36" s="622"/>
      <c r="DT36" s="622"/>
      <c r="DU36" s="622"/>
      <c r="DV36" s="623"/>
      <c r="DW36" s="624">
        <v>14.4</v>
      </c>
      <c r="DX36" s="636"/>
      <c r="DY36" s="636"/>
      <c r="DZ36" s="636"/>
      <c r="EA36" s="636"/>
      <c r="EB36" s="636"/>
      <c r="EC36" s="648"/>
    </row>
    <row r="37" spans="2:133" ht="11.25" customHeight="1">
      <c r="B37" s="618" t="s">
        <v>319</v>
      </c>
      <c r="C37" s="619"/>
      <c r="D37" s="619"/>
      <c r="E37" s="619"/>
      <c r="F37" s="619"/>
      <c r="G37" s="619"/>
      <c r="H37" s="619"/>
      <c r="I37" s="619"/>
      <c r="J37" s="619"/>
      <c r="K37" s="619"/>
      <c r="L37" s="619"/>
      <c r="M37" s="619"/>
      <c r="N37" s="619"/>
      <c r="O37" s="619"/>
      <c r="P37" s="619"/>
      <c r="Q37" s="620"/>
      <c r="R37" s="621">
        <v>119666</v>
      </c>
      <c r="S37" s="622"/>
      <c r="T37" s="622"/>
      <c r="U37" s="622"/>
      <c r="V37" s="622"/>
      <c r="W37" s="622"/>
      <c r="X37" s="622"/>
      <c r="Y37" s="623"/>
      <c r="Z37" s="659">
        <v>1.3</v>
      </c>
      <c r="AA37" s="659"/>
      <c r="AB37" s="659"/>
      <c r="AC37" s="659"/>
      <c r="AD37" s="660">
        <v>12271</v>
      </c>
      <c r="AE37" s="660"/>
      <c r="AF37" s="660"/>
      <c r="AG37" s="660"/>
      <c r="AH37" s="660"/>
      <c r="AI37" s="660"/>
      <c r="AJ37" s="660"/>
      <c r="AK37" s="660"/>
      <c r="AL37" s="624">
        <v>0.3</v>
      </c>
      <c r="AM37" s="625"/>
      <c r="AN37" s="625"/>
      <c r="AO37" s="661"/>
      <c r="AQ37" s="654" t="s">
        <v>320</v>
      </c>
      <c r="AR37" s="655"/>
      <c r="AS37" s="655"/>
      <c r="AT37" s="655"/>
      <c r="AU37" s="655"/>
      <c r="AV37" s="655"/>
      <c r="AW37" s="655"/>
      <c r="AX37" s="655"/>
      <c r="AY37" s="656"/>
      <c r="AZ37" s="621">
        <v>356834</v>
      </c>
      <c r="BA37" s="622"/>
      <c r="BB37" s="622"/>
      <c r="BC37" s="622"/>
      <c r="BD37" s="634"/>
      <c r="BE37" s="634"/>
      <c r="BF37" s="657"/>
      <c r="BG37" s="618" t="s">
        <v>321</v>
      </c>
      <c r="BH37" s="619"/>
      <c r="BI37" s="619"/>
      <c r="BJ37" s="619"/>
      <c r="BK37" s="619"/>
      <c r="BL37" s="619"/>
      <c r="BM37" s="619"/>
      <c r="BN37" s="619"/>
      <c r="BO37" s="619"/>
      <c r="BP37" s="619"/>
      <c r="BQ37" s="619"/>
      <c r="BR37" s="619"/>
      <c r="BS37" s="619"/>
      <c r="BT37" s="619"/>
      <c r="BU37" s="620"/>
      <c r="BV37" s="621">
        <v>4470</v>
      </c>
      <c r="BW37" s="622"/>
      <c r="BX37" s="622"/>
      <c r="BY37" s="622"/>
      <c r="BZ37" s="622"/>
      <c r="CA37" s="622"/>
      <c r="CB37" s="658"/>
      <c r="CD37" s="618" t="s">
        <v>322</v>
      </c>
      <c r="CE37" s="619"/>
      <c r="CF37" s="619"/>
      <c r="CG37" s="619"/>
      <c r="CH37" s="619"/>
      <c r="CI37" s="619"/>
      <c r="CJ37" s="619"/>
      <c r="CK37" s="619"/>
      <c r="CL37" s="619"/>
      <c r="CM37" s="619"/>
      <c r="CN37" s="619"/>
      <c r="CO37" s="619"/>
      <c r="CP37" s="619"/>
      <c r="CQ37" s="620"/>
      <c r="CR37" s="621">
        <v>9985</v>
      </c>
      <c r="CS37" s="634"/>
      <c r="CT37" s="634"/>
      <c r="CU37" s="634"/>
      <c r="CV37" s="634"/>
      <c r="CW37" s="634"/>
      <c r="CX37" s="634"/>
      <c r="CY37" s="635"/>
      <c r="CZ37" s="624">
        <v>0.1</v>
      </c>
      <c r="DA37" s="636"/>
      <c r="DB37" s="636"/>
      <c r="DC37" s="637"/>
      <c r="DD37" s="627">
        <v>9985</v>
      </c>
      <c r="DE37" s="634"/>
      <c r="DF37" s="634"/>
      <c r="DG37" s="634"/>
      <c r="DH37" s="634"/>
      <c r="DI37" s="634"/>
      <c r="DJ37" s="634"/>
      <c r="DK37" s="635"/>
      <c r="DL37" s="627">
        <v>6458</v>
      </c>
      <c r="DM37" s="634"/>
      <c r="DN37" s="634"/>
      <c r="DO37" s="634"/>
      <c r="DP37" s="634"/>
      <c r="DQ37" s="634"/>
      <c r="DR37" s="634"/>
      <c r="DS37" s="634"/>
      <c r="DT37" s="634"/>
      <c r="DU37" s="634"/>
      <c r="DV37" s="635"/>
      <c r="DW37" s="624">
        <v>0.2</v>
      </c>
      <c r="DX37" s="636"/>
      <c r="DY37" s="636"/>
      <c r="DZ37" s="636"/>
      <c r="EA37" s="636"/>
      <c r="EB37" s="636"/>
      <c r="EC37" s="648"/>
    </row>
    <row r="38" spans="2:133" ht="11.25" customHeight="1">
      <c r="B38" s="618" t="s">
        <v>323</v>
      </c>
      <c r="C38" s="619"/>
      <c r="D38" s="619"/>
      <c r="E38" s="619"/>
      <c r="F38" s="619"/>
      <c r="G38" s="619"/>
      <c r="H38" s="619"/>
      <c r="I38" s="619"/>
      <c r="J38" s="619"/>
      <c r="K38" s="619"/>
      <c r="L38" s="619"/>
      <c r="M38" s="619"/>
      <c r="N38" s="619"/>
      <c r="O38" s="619"/>
      <c r="P38" s="619"/>
      <c r="Q38" s="620"/>
      <c r="R38" s="621">
        <v>1562100</v>
      </c>
      <c r="S38" s="622"/>
      <c r="T38" s="622"/>
      <c r="U38" s="622"/>
      <c r="V38" s="622"/>
      <c r="W38" s="622"/>
      <c r="X38" s="622"/>
      <c r="Y38" s="623"/>
      <c r="Z38" s="659">
        <v>16.5</v>
      </c>
      <c r="AA38" s="659"/>
      <c r="AB38" s="659"/>
      <c r="AC38" s="659"/>
      <c r="AD38" s="660" t="s">
        <v>121</v>
      </c>
      <c r="AE38" s="660"/>
      <c r="AF38" s="660"/>
      <c r="AG38" s="660"/>
      <c r="AH38" s="660"/>
      <c r="AI38" s="660"/>
      <c r="AJ38" s="660"/>
      <c r="AK38" s="660"/>
      <c r="AL38" s="624" t="s">
        <v>121</v>
      </c>
      <c r="AM38" s="625"/>
      <c r="AN38" s="625"/>
      <c r="AO38" s="661"/>
      <c r="AQ38" s="654" t="s">
        <v>324</v>
      </c>
      <c r="AR38" s="655"/>
      <c r="AS38" s="655"/>
      <c r="AT38" s="655"/>
      <c r="AU38" s="655"/>
      <c r="AV38" s="655"/>
      <c r="AW38" s="655"/>
      <c r="AX38" s="655"/>
      <c r="AY38" s="656"/>
      <c r="AZ38" s="621">
        <v>2837</v>
      </c>
      <c r="BA38" s="622"/>
      <c r="BB38" s="622"/>
      <c r="BC38" s="622"/>
      <c r="BD38" s="634"/>
      <c r="BE38" s="634"/>
      <c r="BF38" s="657"/>
      <c r="BG38" s="618" t="s">
        <v>325</v>
      </c>
      <c r="BH38" s="619"/>
      <c r="BI38" s="619"/>
      <c r="BJ38" s="619"/>
      <c r="BK38" s="619"/>
      <c r="BL38" s="619"/>
      <c r="BM38" s="619"/>
      <c r="BN38" s="619"/>
      <c r="BO38" s="619"/>
      <c r="BP38" s="619"/>
      <c r="BQ38" s="619"/>
      <c r="BR38" s="619"/>
      <c r="BS38" s="619"/>
      <c r="BT38" s="619"/>
      <c r="BU38" s="620"/>
      <c r="BV38" s="621">
        <v>1630</v>
      </c>
      <c r="BW38" s="622"/>
      <c r="BX38" s="622"/>
      <c r="BY38" s="622"/>
      <c r="BZ38" s="622"/>
      <c r="CA38" s="622"/>
      <c r="CB38" s="658"/>
      <c r="CD38" s="618" t="s">
        <v>326</v>
      </c>
      <c r="CE38" s="619"/>
      <c r="CF38" s="619"/>
      <c r="CG38" s="619"/>
      <c r="CH38" s="619"/>
      <c r="CI38" s="619"/>
      <c r="CJ38" s="619"/>
      <c r="CK38" s="619"/>
      <c r="CL38" s="619"/>
      <c r="CM38" s="619"/>
      <c r="CN38" s="619"/>
      <c r="CO38" s="619"/>
      <c r="CP38" s="619"/>
      <c r="CQ38" s="620"/>
      <c r="CR38" s="621">
        <v>513781</v>
      </c>
      <c r="CS38" s="622"/>
      <c r="CT38" s="622"/>
      <c r="CU38" s="622"/>
      <c r="CV38" s="622"/>
      <c r="CW38" s="622"/>
      <c r="CX38" s="622"/>
      <c r="CY38" s="623"/>
      <c r="CZ38" s="624">
        <v>5.9</v>
      </c>
      <c r="DA38" s="636"/>
      <c r="DB38" s="636"/>
      <c r="DC38" s="637"/>
      <c r="DD38" s="627">
        <v>411577</v>
      </c>
      <c r="DE38" s="622"/>
      <c r="DF38" s="622"/>
      <c r="DG38" s="622"/>
      <c r="DH38" s="622"/>
      <c r="DI38" s="622"/>
      <c r="DJ38" s="622"/>
      <c r="DK38" s="623"/>
      <c r="DL38" s="627">
        <v>381689</v>
      </c>
      <c r="DM38" s="622"/>
      <c r="DN38" s="622"/>
      <c r="DO38" s="622"/>
      <c r="DP38" s="622"/>
      <c r="DQ38" s="622"/>
      <c r="DR38" s="622"/>
      <c r="DS38" s="622"/>
      <c r="DT38" s="622"/>
      <c r="DU38" s="622"/>
      <c r="DV38" s="623"/>
      <c r="DW38" s="624">
        <v>9.6</v>
      </c>
      <c r="DX38" s="636"/>
      <c r="DY38" s="636"/>
      <c r="DZ38" s="636"/>
      <c r="EA38" s="636"/>
      <c r="EB38" s="636"/>
      <c r="EC38" s="648"/>
    </row>
    <row r="39" spans="2:133" ht="11.25" customHeight="1">
      <c r="B39" s="618" t="s">
        <v>327</v>
      </c>
      <c r="C39" s="619"/>
      <c r="D39" s="619"/>
      <c r="E39" s="619"/>
      <c r="F39" s="619"/>
      <c r="G39" s="619"/>
      <c r="H39" s="619"/>
      <c r="I39" s="619"/>
      <c r="J39" s="619"/>
      <c r="K39" s="619"/>
      <c r="L39" s="619"/>
      <c r="M39" s="619"/>
      <c r="N39" s="619"/>
      <c r="O39" s="619"/>
      <c r="P39" s="619"/>
      <c r="Q39" s="620"/>
      <c r="R39" s="621" t="s">
        <v>121</v>
      </c>
      <c r="S39" s="622"/>
      <c r="T39" s="622"/>
      <c r="U39" s="622"/>
      <c r="V39" s="622"/>
      <c r="W39" s="622"/>
      <c r="X39" s="622"/>
      <c r="Y39" s="623"/>
      <c r="Z39" s="659" t="s">
        <v>121</v>
      </c>
      <c r="AA39" s="659"/>
      <c r="AB39" s="659"/>
      <c r="AC39" s="659"/>
      <c r="AD39" s="660" t="s">
        <v>121</v>
      </c>
      <c r="AE39" s="660"/>
      <c r="AF39" s="660"/>
      <c r="AG39" s="660"/>
      <c r="AH39" s="660"/>
      <c r="AI39" s="660"/>
      <c r="AJ39" s="660"/>
      <c r="AK39" s="660"/>
      <c r="AL39" s="624" t="s">
        <v>121</v>
      </c>
      <c r="AM39" s="625"/>
      <c r="AN39" s="625"/>
      <c r="AO39" s="661"/>
      <c r="AQ39" s="654" t="s">
        <v>328</v>
      </c>
      <c r="AR39" s="655"/>
      <c r="AS39" s="655"/>
      <c r="AT39" s="655"/>
      <c r="AU39" s="655"/>
      <c r="AV39" s="655"/>
      <c r="AW39" s="655"/>
      <c r="AX39" s="655"/>
      <c r="AY39" s="656"/>
      <c r="AZ39" s="621" t="s">
        <v>121</v>
      </c>
      <c r="BA39" s="622"/>
      <c r="BB39" s="622"/>
      <c r="BC39" s="622"/>
      <c r="BD39" s="634"/>
      <c r="BE39" s="634"/>
      <c r="BF39" s="657"/>
      <c r="BG39" s="618" t="s">
        <v>329</v>
      </c>
      <c r="BH39" s="619"/>
      <c r="BI39" s="619"/>
      <c r="BJ39" s="619"/>
      <c r="BK39" s="619"/>
      <c r="BL39" s="619"/>
      <c r="BM39" s="619"/>
      <c r="BN39" s="619"/>
      <c r="BO39" s="619"/>
      <c r="BP39" s="619"/>
      <c r="BQ39" s="619"/>
      <c r="BR39" s="619"/>
      <c r="BS39" s="619"/>
      <c r="BT39" s="619"/>
      <c r="BU39" s="620"/>
      <c r="BV39" s="621">
        <v>2475</v>
      </c>
      <c r="BW39" s="622"/>
      <c r="BX39" s="622"/>
      <c r="BY39" s="622"/>
      <c r="BZ39" s="622"/>
      <c r="CA39" s="622"/>
      <c r="CB39" s="658"/>
      <c r="CD39" s="618" t="s">
        <v>330</v>
      </c>
      <c r="CE39" s="619"/>
      <c r="CF39" s="619"/>
      <c r="CG39" s="619"/>
      <c r="CH39" s="619"/>
      <c r="CI39" s="619"/>
      <c r="CJ39" s="619"/>
      <c r="CK39" s="619"/>
      <c r="CL39" s="619"/>
      <c r="CM39" s="619"/>
      <c r="CN39" s="619"/>
      <c r="CO39" s="619"/>
      <c r="CP39" s="619"/>
      <c r="CQ39" s="620"/>
      <c r="CR39" s="621">
        <v>403810</v>
      </c>
      <c r="CS39" s="634"/>
      <c r="CT39" s="634"/>
      <c r="CU39" s="634"/>
      <c r="CV39" s="634"/>
      <c r="CW39" s="634"/>
      <c r="CX39" s="634"/>
      <c r="CY39" s="635"/>
      <c r="CZ39" s="624">
        <v>4.5999999999999996</v>
      </c>
      <c r="DA39" s="636"/>
      <c r="DB39" s="636"/>
      <c r="DC39" s="637"/>
      <c r="DD39" s="627">
        <v>373811</v>
      </c>
      <c r="DE39" s="634"/>
      <c r="DF39" s="634"/>
      <c r="DG39" s="634"/>
      <c r="DH39" s="634"/>
      <c r="DI39" s="634"/>
      <c r="DJ39" s="634"/>
      <c r="DK39" s="635"/>
      <c r="DL39" s="627" t="s">
        <v>121</v>
      </c>
      <c r="DM39" s="634"/>
      <c r="DN39" s="634"/>
      <c r="DO39" s="634"/>
      <c r="DP39" s="634"/>
      <c r="DQ39" s="634"/>
      <c r="DR39" s="634"/>
      <c r="DS39" s="634"/>
      <c r="DT39" s="634"/>
      <c r="DU39" s="634"/>
      <c r="DV39" s="635"/>
      <c r="DW39" s="624" t="s">
        <v>121</v>
      </c>
      <c r="DX39" s="636"/>
      <c r="DY39" s="636"/>
      <c r="DZ39" s="636"/>
      <c r="EA39" s="636"/>
      <c r="EB39" s="636"/>
      <c r="EC39" s="648"/>
    </row>
    <row r="40" spans="2:133" ht="11.25" customHeight="1">
      <c r="B40" s="618" t="s">
        <v>331</v>
      </c>
      <c r="C40" s="619"/>
      <c r="D40" s="619"/>
      <c r="E40" s="619"/>
      <c r="F40" s="619"/>
      <c r="G40" s="619"/>
      <c r="H40" s="619"/>
      <c r="I40" s="619"/>
      <c r="J40" s="619"/>
      <c r="K40" s="619"/>
      <c r="L40" s="619"/>
      <c r="M40" s="619"/>
      <c r="N40" s="619"/>
      <c r="O40" s="619"/>
      <c r="P40" s="619"/>
      <c r="Q40" s="620"/>
      <c r="R40" s="621">
        <v>33200</v>
      </c>
      <c r="S40" s="622"/>
      <c r="T40" s="622"/>
      <c r="U40" s="622"/>
      <c r="V40" s="622"/>
      <c r="W40" s="622"/>
      <c r="X40" s="622"/>
      <c r="Y40" s="623"/>
      <c r="Z40" s="659">
        <v>0.4</v>
      </c>
      <c r="AA40" s="659"/>
      <c r="AB40" s="659"/>
      <c r="AC40" s="659"/>
      <c r="AD40" s="660" t="s">
        <v>121</v>
      </c>
      <c r="AE40" s="660"/>
      <c r="AF40" s="660"/>
      <c r="AG40" s="660"/>
      <c r="AH40" s="660"/>
      <c r="AI40" s="660"/>
      <c r="AJ40" s="660"/>
      <c r="AK40" s="660"/>
      <c r="AL40" s="624" t="s">
        <v>121</v>
      </c>
      <c r="AM40" s="625"/>
      <c r="AN40" s="625"/>
      <c r="AO40" s="661"/>
      <c r="AQ40" s="654" t="s">
        <v>332</v>
      </c>
      <c r="AR40" s="655"/>
      <c r="AS40" s="655"/>
      <c r="AT40" s="655"/>
      <c r="AU40" s="655"/>
      <c r="AV40" s="655"/>
      <c r="AW40" s="655"/>
      <c r="AX40" s="655"/>
      <c r="AY40" s="656"/>
      <c r="AZ40" s="621" t="s">
        <v>121</v>
      </c>
      <c r="BA40" s="622"/>
      <c r="BB40" s="622"/>
      <c r="BC40" s="622"/>
      <c r="BD40" s="634"/>
      <c r="BE40" s="634"/>
      <c r="BF40" s="657"/>
      <c r="BG40" s="662" t="s">
        <v>333</v>
      </c>
      <c r="BH40" s="663"/>
      <c r="BI40" s="663"/>
      <c r="BJ40" s="663"/>
      <c r="BK40" s="663"/>
      <c r="BL40" s="223"/>
      <c r="BM40" s="619" t="s">
        <v>334</v>
      </c>
      <c r="BN40" s="619"/>
      <c r="BO40" s="619"/>
      <c r="BP40" s="619"/>
      <c r="BQ40" s="619"/>
      <c r="BR40" s="619"/>
      <c r="BS40" s="619"/>
      <c r="BT40" s="619"/>
      <c r="BU40" s="620"/>
      <c r="BV40" s="621">
        <v>90</v>
      </c>
      <c r="BW40" s="622"/>
      <c r="BX40" s="622"/>
      <c r="BY40" s="622"/>
      <c r="BZ40" s="622"/>
      <c r="CA40" s="622"/>
      <c r="CB40" s="658"/>
      <c r="CD40" s="618" t="s">
        <v>335</v>
      </c>
      <c r="CE40" s="619"/>
      <c r="CF40" s="619"/>
      <c r="CG40" s="619"/>
      <c r="CH40" s="619"/>
      <c r="CI40" s="619"/>
      <c r="CJ40" s="619"/>
      <c r="CK40" s="619"/>
      <c r="CL40" s="619"/>
      <c r="CM40" s="619"/>
      <c r="CN40" s="619"/>
      <c r="CO40" s="619"/>
      <c r="CP40" s="619"/>
      <c r="CQ40" s="620"/>
      <c r="CR40" s="621">
        <v>50456</v>
      </c>
      <c r="CS40" s="622"/>
      <c r="CT40" s="622"/>
      <c r="CU40" s="622"/>
      <c r="CV40" s="622"/>
      <c r="CW40" s="622"/>
      <c r="CX40" s="622"/>
      <c r="CY40" s="623"/>
      <c r="CZ40" s="624">
        <v>0.6</v>
      </c>
      <c r="DA40" s="636"/>
      <c r="DB40" s="636"/>
      <c r="DC40" s="637"/>
      <c r="DD40" s="627">
        <v>456</v>
      </c>
      <c r="DE40" s="622"/>
      <c r="DF40" s="622"/>
      <c r="DG40" s="622"/>
      <c r="DH40" s="622"/>
      <c r="DI40" s="622"/>
      <c r="DJ40" s="622"/>
      <c r="DK40" s="623"/>
      <c r="DL40" s="627" t="s">
        <v>121</v>
      </c>
      <c r="DM40" s="622"/>
      <c r="DN40" s="622"/>
      <c r="DO40" s="622"/>
      <c r="DP40" s="622"/>
      <c r="DQ40" s="622"/>
      <c r="DR40" s="622"/>
      <c r="DS40" s="622"/>
      <c r="DT40" s="622"/>
      <c r="DU40" s="622"/>
      <c r="DV40" s="623"/>
      <c r="DW40" s="624" t="s">
        <v>121</v>
      </c>
      <c r="DX40" s="636"/>
      <c r="DY40" s="636"/>
      <c r="DZ40" s="636"/>
      <c r="EA40" s="636"/>
      <c r="EB40" s="636"/>
      <c r="EC40" s="648"/>
    </row>
    <row r="41" spans="2:133" ht="11.25" customHeight="1">
      <c r="B41" s="602" t="s">
        <v>336</v>
      </c>
      <c r="C41" s="603"/>
      <c r="D41" s="603"/>
      <c r="E41" s="603"/>
      <c r="F41" s="603"/>
      <c r="G41" s="603"/>
      <c r="H41" s="603"/>
      <c r="I41" s="603"/>
      <c r="J41" s="603"/>
      <c r="K41" s="603"/>
      <c r="L41" s="603"/>
      <c r="M41" s="603"/>
      <c r="N41" s="603"/>
      <c r="O41" s="603"/>
      <c r="P41" s="603"/>
      <c r="Q41" s="604"/>
      <c r="R41" s="605">
        <v>9475366</v>
      </c>
      <c r="S41" s="646"/>
      <c r="T41" s="646"/>
      <c r="U41" s="646"/>
      <c r="V41" s="646"/>
      <c r="W41" s="646"/>
      <c r="X41" s="646"/>
      <c r="Y41" s="649"/>
      <c r="Z41" s="650">
        <v>100</v>
      </c>
      <c r="AA41" s="650"/>
      <c r="AB41" s="650"/>
      <c r="AC41" s="650"/>
      <c r="AD41" s="651">
        <v>3936313</v>
      </c>
      <c r="AE41" s="651"/>
      <c r="AF41" s="651"/>
      <c r="AG41" s="651"/>
      <c r="AH41" s="651"/>
      <c r="AI41" s="651"/>
      <c r="AJ41" s="651"/>
      <c r="AK41" s="651"/>
      <c r="AL41" s="608">
        <v>100</v>
      </c>
      <c r="AM41" s="652"/>
      <c r="AN41" s="652"/>
      <c r="AO41" s="653"/>
      <c r="AQ41" s="654" t="s">
        <v>337</v>
      </c>
      <c r="AR41" s="655"/>
      <c r="AS41" s="655"/>
      <c r="AT41" s="655"/>
      <c r="AU41" s="655"/>
      <c r="AV41" s="655"/>
      <c r="AW41" s="655"/>
      <c r="AX41" s="655"/>
      <c r="AY41" s="656"/>
      <c r="AZ41" s="621">
        <v>109093</v>
      </c>
      <c r="BA41" s="622"/>
      <c r="BB41" s="622"/>
      <c r="BC41" s="622"/>
      <c r="BD41" s="634"/>
      <c r="BE41" s="634"/>
      <c r="BF41" s="657"/>
      <c r="BG41" s="662"/>
      <c r="BH41" s="663"/>
      <c r="BI41" s="663"/>
      <c r="BJ41" s="663"/>
      <c r="BK41" s="663"/>
      <c r="BL41" s="223"/>
      <c r="BM41" s="619" t="s">
        <v>338</v>
      </c>
      <c r="BN41" s="619"/>
      <c r="BO41" s="619"/>
      <c r="BP41" s="619"/>
      <c r="BQ41" s="619"/>
      <c r="BR41" s="619"/>
      <c r="BS41" s="619"/>
      <c r="BT41" s="619"/>
      <c r="BU41" s="620"/>
      <c r="BV41" s="621" t="s">
        <v>121</v>
      </c>
      <c r="BW41" s="622"/>
      <c r="BX41" s="622"/>
      <c r="BY41" s="622"/>
      <c r="BZ41" s="622"/>
      <c r="CA41" s="622"/>
      <c r="CB41" s="658"/>
      <c r="CD41" s="618" t="s">
        <v>339</v>
      </c>
      <c r="CE41" s="619"/>
      <c r="CF41" s="619"/>
      <c r="CG41" s="619"/>
      <c r="CH41" s="619"/>
      <c r="CI41" s="619"/>
      <c r="CJ41" s="619"/>
      <c r="CK41" s="619"/>
      <c r="CL41" s="619"/>
      <c r="CM41" s="619"/>
      <c r="CN41" s="619"/>
      <c r="CO41" s="619"/>
      <c r="CP41" s="619"/>
      <c r="CQ41" s="620"/>
      <c r="CR41" s="621" t="s">
        <v>121</v>
      </c>
      <c r="CS41" s="634"/>
      <c r="CT41" s="634"/>
      <c r="CU41" s="634"/>
      <c r="CV41" s="634"/>
      <c r="CW41" s="634"/>
      <c r="CX41" s="634"/>
      <c r="CY41" s="635"/>
      <c r="CZ41" s="624" t="s">
        <v>121</v>
      </c>
      <c r="DA41" s="636"/>
      <c r="DB41" s="636"/>
      <c r="DC41" s="637"/>
      <c r="DD41" s="627" t="s">
        <v>121</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c r="AQ42" s="666" t="s">
        <v>340</v>
      </c>
      <c r="AR42" s="667"/>
      <c r="AS42" s="667"/>
      <c r="AT42" s="667"/>
      <c r="AU42" s="667"/>
      <c r="AV42" s="667"/>
      <c r="AW42" s="667"/>
      <c r="AX42" s="667"/>
      <c r="AY42" s="668"/>
      <c r="AZ42" s="605">
        <v>404688</v>
      </c>
      <c r="BA42" s="646"/>
      <c r="BB42" s="646"/>
      <c r="BC42" s="646"/>
      <c r="BD42" s="606"/>
      <c r="BE42" s="606"/>
      <c r="BF42" s="669"/>
      <c r="BG42" s="664"/>
      <c r="BH42" s="665"/>
      <c r="BI42" s="665"/>
      <c r="BJ42" s="665"/>
      <c r="BK42" s="665"/>
      <c r="BL42" s="224"/>
      <c r="BM42" s="603" t="s">
        <v>341</v>
      </c>
      <c r="BN42" s="603"/>
      <c r="BO42" s="603"/>
      <c r="BP42" s="603"/>
      <c r="BQ42" s="603"/>
      <c r="BR42" s="603"/>
      <c r="BS42" s="603"/>
      <c r="BT42" s="603"/>
      <c r="BU42" s="604"/>
      <c r="BV42" s="605">
        <v>399</v>
      </c>
      <c r="BW42" s="646"/>
      <c r="BX42" s="646"/>
      <c r="BY42" s="646"/>
      <c r="BZ42" s="646"/>
      <c r="CA42" s="646"/>
      <c r="CB42" s="647"/>
      <c r="CD42" s="618" t="s">
        <v>342</v>
      </c>
      <c r="CE42" s="619"/>
      <c r="CF42" s="619"/>
      <c r="CG42" s="619"/>
      <c r="CH42" s="619"/>
      <c r="CI42" s="619"/>
      <c r="CJ42" s="619"/>
      <c r="CK42" s="619"/>
      <c r="CL42" s="619"/>
      <c r="CM42" s="619"/>
      <c r="CN42" s="619"/>
      <c r="CO42" s="619"/>
      <c r="CP42" s="619"/>
      <c r="CQ42" s="620"/>
      <c r="CR42" s="621">
        <v>2491337</v>
      </c>
      <c r="CS42" s="634"/>
      <c r="CT42" s="634"/>
      <c r="CU42" s="634"/>
      <c r="CV42" s="634"/>
      <c r="CW42" s="634"/>
      <c r="CX42" s="634"/>
      <c r="CY42" s="635"/>
      <c r="CZ42" s="624">
        <v>28.4</v>
      </c>
      <c r="DA42" s="636"/>
      <c r="DB42" s="636"/>
      <c r="DC42" s="637"/>
      <c r="DD42" s="627">
        <v>181066</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c r="B43" s="214" t="s">
        <v>343</v>
      </c>
      <c r="CD43" s="618" t="s">
        <v>344</v>
      </c>
      <c r="CE43" s="619"/>
      <c r="CF43" s="619"/>
      <c r="CG43" s="619"/>
      <c r="CH43" s="619"/>
      <c r="CI43" s="619"/>
      <c r="CJ43" s="619"/>
      <c r="CK43" s="619"/>
      <c r="CL43" s="619"/>
      <c r="CM43" s="619"/>
      <c r="CN43" s="619"/>
      <c r="CO43" s="619"/>
      <c r="CP43" s="619"/>
      <c r="CQ43" s="620"/>
      <c r="CR43" s="621">
        <v>41118</v>
      </c>
      <c r="CS43" s="634"/>
      <c r="CT43" s="634"/>
      <c r="CU43" s="634"/>
      <c r="CV43" s="634"/>
      <c r="CW43" s="634"/>
      <c r="CX43" s="634"/>
      <c r="CY43" s="635"/>
      <c r="CZ43" s="624">
        <v>0.5</v>
      </c>
      <c r="DA43" s="636"/>
      <c r="DB43" s="636"/>
      <c r="DC43" s="637"/>
      <c r="DD43" s="627">
        <v>41118</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c r="B44" s="638" t="s">
        <v>345</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293</v>
      </c>
      <c r="CE44" s="641"/>
      <c r="CF44" s="618" t="s">
        <v>346</v>
      </c>
      <c r="CG44" s="619"/>
      <c r="CH44" s="619"/>
      <c r="CI44" s="619"/>
      <c r="CJ44" s="619"/>
      <c r="CK44" s="619"/>
      <c r="CL44" s="619"/>
      <c r="CM44" s="619"/>
      <c r="CN44" s="619"/>
      <c r="CO44" s="619"/>
      <c r="CP44" s="619"/>
      <c r="CQ44" s="620"/>
      <c r="CR44" s="621">
        <v>2483101</v>
      </c>
      <c r="CS44" s="622"/>
      <c r="CT44" s="622"/>
      <c r="CU44" s="622"/>
      <c r="CV44" s="622"/>
      <c r="CW44" s="622"/>
      <c r="CX44" s="622"/>
      <c r="CY44" s="623"/>
      <c r="CZ44" s="624">
        <v>28.3</v>
      </c>
      <c r="DA44" s="625"/>
      <c r="DB44" s="625"/>
      <c r="DC44" s="626"/>
      <c r="DD44" s="627">
        <v>175161</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c r="B45" s="638" t="s">
        <v>347</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348</v>
      </c>
      <c r="CG45" s="619"/>
      <c r="CH45" s="619"/>
      <c r="CI45" s="619"/>
      <c r="CJ45" s="619"/>
      <c r="CK45" s="619"/>
      <c r="CL45" s="619"/>
      <c r="CM45" s="619"/>
      <c r="CN45" s="619"/>
      <c r="CO45" s="619"/>
      <c r="CP45" s="619"/>
      <c r="CQ45" s="620"/>
      <c r="CR45" s="621">
        <v>1528177</v>
      </c>
      <c r="CS45" s="634"/>
      <c r="CT45" s="634"/>
      <c r="CU45" s="634"/>
      <c r="CV45" s="634"/>
      <c r="CW45" s="634"/>
      <c r="CX45" s="634"/>
      <c r="CY45" s="635"/>
      <c r="CZ45" s="624">
        <v>17.399999999999999</v>
      </c>
      <c r="DA45" s="636"/>
      <c r="DB45" s="636"/>
      <c r="DC45" s="637"/>
      <c r="DD45" s="627">
        <v>22413</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c r="B46" s="225"/>
      <c r="CD46" s="642"/>
      <c r="CE46" s="643"/>
      <c r="CF46" s="618" t="s">
        <v>349</v>
      </c>
      <c r="CG46" s="619"/>
      <c r="CH46" s="619"/>
      <c r="CI46" s="619"/>
      <c r="CJ46" s="619"/>
      <c r="CK46" s="619"/>
      <c r="CL46" s="619"/>
      <c r="CM46" s="619"/>
      <c r="CN46" s="619"/>
      <c r="CO46" s="619"/>
      <c r="CP46" s="619"/>
      <c r="CQ46" s="620"/>
      <c r="CR46" s="621">
        <v>942673</v>
      </c>
      <c r="CS46" s="622"/>
      <c r="CT46" s="622"/>
      <c r="CU46" s="622"/>
      <c r="CV46" s="622"/>
      <c r="CW46" s="622"/>
      <c r="CX46" s="622"/>
      <c r="CY46" s="623"/>
      <c r="CZ46" s="624">
        <v>10.7</v>
      </c>
      <c r="DA46" s="625"/>
      <c r="DB46" s="625"/>
      <c r="DC46" s="626"/>
      <c r="DD46" s="627">
        <v>152626</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c r="B47" s="225"/>
      <c r="CD47" s="642"/>
      <c r="CE47" s="643"/>
      <c r="CF47" s="618" t="s">
        <v>350</v>
      </c>
      <c r="CG47" s="619"/>
      <c r="CH47" s="619"/>
      <c r="CI47" s="619"/>
      <c r="CJ47" s="619"/>
      <c r="CK47" s="619"/>
      <c r="CL47" s="619"/>
      <c r="CM47" s="619"/>
      <c r="CN47" s="619"/>
      <c r="CO47" s="619"/>
      <c r="CP47" s="619"/>
      <c r="CQ47" s="620"/>
      <c r="CR47" s="621">
        <v>8236</v>
      </c>
      <c r="CS47" s="634"/>
      <c r="CT47" s="634"/>
      <c r="CU47" s="634"/>
      <c r="CV47" s="634"/>
      <c r="CW47" s="634"/>
      <c r="CX47" s="634"/>
      <c r="CY47" s="635"/>
      <c r="CZ47" s="624">
        <v>0.1</v>
      </c>
      <c r="DA47" s="636"/>
      <c r="DB47" s="636"/>
      <c r="DC47" s="637"/>
      <c r="DD47" s="627">
        <v>5905</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c r="B48" s="225"/>
      <c r="CD48" s="644"/>
      <c r="CE48" s="645"/>
      <c r="CF48" s="618" t="s">
        <v>351</v>
      </c>
      <c r="CG48" s="619"/>
      <c r="CH48" s="619"/>
      <c r="CI48" s="619"/>
      <c r="CJ48" s="619"/>
      <c r="CK48" s="619"/>
      <c r="CL48" s="619"/>
      <c r="CM48" s="619"/>
      <c r="CN48" s="619"/>
      <c r="CO48" s="619"/>
      <c r="CP48" s="619"/>
      <c r="CQ48" s="620"/>
      <c r="CR48" s="621" t="s">
        <v>121</v>
      </c>
      <c r="CS48" s="622"/>
      <c r="CT48" s="622"/>
      <c r="CU48" s="622"/>
      <c r="CV48" s="622"/>
      <c r="CW48" s="622"/>
      <c r="CX48" s="622"/>
      <c r="CY48" s="623"/>
      <c r="CZ48" s="624" t="s">
        <v>121</v>
      </c>
      <c r="DA48" s="625"/>
      <c r="DB48" s="625"/>
      <c r="DC48" s="626"/>
      <c r="DD48" s="627" t="s">
        <v>121</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c r="B49" s="225"/>
      <c r="CD49" s="602" t="s">
        <v>352</v>
      </c>
      <c r="CE49" s="603"/>
      <c r="CF49" s="603"/>
      <c r="CG49" s="603"/>
      <c r="CH49" s="603"/>
      <c r="CI49" s="603"/>
      <c r="CJ49" s="603"/>
      <c r="CK49" s="603"/>
      <c r="CL49" s="603"/>
      <c r="CM49" s="603"/>
      <c r="CN49" s="603"/>
      <c r="CO49" s="603"/>
      <c r="CP49" s="603"/>
      <c r="CQ49" s="604"/>
      <c r="CR49" s="605">
        <v>8777334</v>
      </c>
      <c r="CS49" s="606"/>
      <c r="CT49" s="606"/>
      <c r="CU49" s="606"/>
      <c r="CV49" s="606"/>
      <c r="CW49" s="606"/>
      <c r="CX49" s="606"/>
      <c r="CY49" s="607"/>
      <c r="CZ49" s="608">
        <v>100</v>
      </c>
      <c r="DA49" s="609"/>
      <c r="DB49" s="609"/>
      <c r="DC49" s="610"/>
      <c r="DD49" s="611">
        <v>4586923</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Hm5P5ASlIkPC0gxXDB+7Jblf36YSzs/eRR3y05GpKZdNmwbU7N4Fe8nMDjnm2fTy+J+0GeTLPyxXT9ATjT8+cQ==" saltValue="FrNv8sA7c5N9JYWJuCwD7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8" scale="92"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B1" zoomScale="70" zoomScaleNormal="25" zoomScaleSheetLayoutView="70" workbookViewId="0">
      <selection activeCell="DQ8" sqref="DQ8:DU8"/>
    </sheetView>
  </sheetViews>
  <sheetFormatPr defaultColWidth="0" defaultRowHeight="13.5" zeroHeight="1"/>
  <cols>
    <col min="1" max="130" width="2.75" style="231" customWidth="1"/>
    <col min="131" max="131" width="1.625" style="231" customWidth="1"/>
    <col min="132" max="16384" width="9" style="231" hidden="1"/>
  </cols>
  <sheetData>
    <row r="1" spans="1:131" ht="11.25" customHeight="1" thickBot="1">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c r="A2" s="1090" t="s">
        <v>353</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354</v>
      </c>
      <c r="DK2" s="1092"/>
      <c r="DL2" s="1092"/>
      <c r="DM2" s="1092"/>
      <c r="DN2" s="1092"/>
      <c r="DO2" s="1093"/>
      <c r="DP2" s="228"/>
      <c r="DQ2" s="1091" t="s">
        <v>355</v>
      </c>
      <c r="DR2" s="1092"/>
      <c r="DS2" s="1092"/>
      <c r="DT2" s="1092"/>
      <c r="DU2" s="1092"/>
      <c r="DV2" s="1092"/>
      <c r="DW2" s="1092"/>
      <c r="DX2" s="1092"/>
      <c r="DY2" s="1092"/>
      <c r="DZ2" s="1093"/>
      <c r="EA2" s="230"/>
    </row>
    <row r="3" spans="1:131" ht="11.25" customHeight="1">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c r="A4" s="1059" t="s">
        <v>356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357</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c r="A5" s="995" t="s">
        <v>358</v>
      </c>
      <c r="B5" s="996"/>
      <c r="C5" s="996"/>
      <c r="D5" s="996"/>
      <c r="E5" s="996"/>
      <c r="F5" s="996"/>
      <c r="G5" s="996"/>
      <c r="H5" s="996"/>
      <c r="I5" s="996"/>
      <c r="J5" s="996"/>
      <c r="K5" s="996"/>
      <c r="L5" s="996"/>
      <c r="M5" s="996"/>
      <c r="N5" s="996"/>
      <c r="O5" s="996"/>
      <c r="P5" s="997"/>
      <c r="Q5" s="1001" t="s">
        <v>359</v>
      </c>
      <c r="R5" s="1002"/>
      <c r="S5" s="1002"/>
      <c r="T5" s="1002"/>
      <c r="U5" s="1003"/>
      <c r="V5" s="1001" t="s">
        <v>360</v>
      </c>
      <c r="W5" s="1002"/>
      <c r="X5" s="1002"/>
      <c r="Y5" s="1002"/>
      <c r="Z5" s="1003"/>
      <c r="AA5" s="1001" t="s">
        <v>361</v>
      </c>
      <c r="AB5" s="1002"/>
      <c r="AC5" s="1002"/>
      <c r="AD5" s="1002"/>
      <c r="AE5" s="1002"/>
      <c r="AF5" s="1094" t="s">
        <v>362</v>
      </c>
      <c r="AG5" s="1002"/>
      <c r="AH5" s="1002"/>
      <c r="AI5" s="1002"/>
      <c r="AJ5" s="1015"/>
      <c r="AK5" s="1002" t="s">
        <v>363</v>
      </c>
      <c r="AL5" s="1002"/>
      <c r="AM5" s="1002"/>
      <c r="AN5" s="1002"/>
      <c r="AO5" s="1003"/>
      <c r="AP5" s="1001" t="s">
        <v>364</v>
      </c>
      <c r="AQ5" s="1002"/>
      <c r="AR5" s="1002"/>
      <c r="AS5" s="1002"/>
      <c r="AT5" s="1003"/>
      <c r="AU5" s="1001" t="s">
        <v>365</v>
      </c>
      <c r="AV5" s="1002"/>
      <c r="AW5" s="1002"/>
      <c r="AX5" s="1002"/>
      <c r="AY5" s="1015"/>
      <c r="AZ5" s="232"/>
      <c r="BA5" s="232"/>
      <c r="BB5" s="232"/>
      <c r="BC5" s="232"/>
      <c r="BD5" s="232"/>
      <c r="BE5" s="233"/>
      <c r="BF5" s="233"/>
      <c r="BG5" s="233"/>
      <c r="BH5" s="233"/>
      <c r="BI5" s="233"/>
      <c r="BJ5" s="233"/>
      <c r="BK5" s="233"/>
      <c r="BL5" s="233"/>
      <c r="BM5" s="233"/>
      <c r="BN5" s="233"/>
      <c r="BO5" s="233"/>
      <c r="BP5" s="233"/>
      <c r="BQ5" s="995" t="s">
        <v>366</v>
      </c>
      <c r="BR5" s="996"/>
      <c r="BS5" s="996"/>
      <c r="BT5" s="996"/>
      <c r="BU5" s="996"/>
      <c r="BV5" s="996"/>
      <c r="BW5" s="996"/>
      <c r="BX5" s="996"/>
      <c r="BY5" s="996"/>
      <c r="BZ5" s="996"/>
      <c r="CA5" s="996"/>
      <c r="CB5" s="996"/>
      <c r="CC5" s="996"/>
      <c r="CD5" s="996"/>
      <c r="CE5" s="996"/>
      <c r="CF5" s="996"/>
      <c r="CG5" s="997"/>
      <c r="CH5" s="1001" t="s">
        <v>367</v>
      </c>
      <c r="CI5" s="1002"/>
      <c r="CJ5" s="1002"/>
      <c r="CK5" s="1002"/>
      <c r="CL5" s="1003"/>
      <c r="CM5" s="1001" t="s">
        <v>368</v>
      </c>
      <c r="CN5" s="1002"/>
      <c r="CO5" s="1002"/>
      <c r="CP5" s="1002"/>
      <c r="CQ5" s="1003"/>
      <c r="CR5" s="1001" t="s">
        <v>369</v>
      </c>
      <c r="CS5" s="1002"/>
      <c r="CT5" s="1002"/>
      <c r="CU5" s="1002"/>
      <c r="CV5" s="1003"/>
      <c r="CW5" s="1001" t="s">
        <v>370</v>
      </c>
      <c r="CX5" s="1002"/>
      <c r="CY5" s="1002"/>
      <c r="CZ5" s="1002"/>
      <c r="DA5" s="1003"/>
      <c r="DB5" s="1001" t="s">
        <v>371</v>
      </c>
      <c r="DC5" s="1002"/>
      <c r="DD5" s="1002"/>
      <c r="DE5" s="1002"/>
      <c r="DF5" s="1003"/>
      <c r="DG5" s="1084" t="s">
        <v>372</v>
      </c>
      <c r="DH5" s="1085"/>
      <c r="DI5" s="1085"/>
      <c r="DJ5" s="1085"/>
      <c r="DK5" s="1086"/>
      <c r="DL5" s="1084" t="s">
        <v>373</v>
      </c>
      <c r="DM5" s="1085"/>
      <c r="DN5" s="1085"/>
      <c r="DO5" s="1085"/>
      <c r="DP5" s="1086"/>
      <c r="DQ5" s="1001" t="s">
        <v>374</v>
      </c>
      <c r="DR5" s="1002"/>
      <c r="DS5" s="1002"/>
      <c r="DT5" s="1002"/>
      <c r="DU5" s="1003"/>
      <c r="DV5" s="1001" t="s">
        <v>365</v>
      </c>
      <c r="DW5" s="1002"/>
      <c r="DX5" s="1002"/>
      <c r="DY5" s="1002"/>
      <c r="DZ5" s="1015"/>
      <c r="EA5" s="234"/>
    </row>
    <row r="6" spans="1:131" s="235" customFormat="1" ht="26.25" customHeight="1" thickBot="1">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c r="A7" s="236">
        <v>1</v>
      </c>
      <c r="B7" s="1047" t="s">
        <v>375</v>
      </c>
      <c r="C7" s="1048"/>
      <c r="D7" s="1048"/>
      <c r="E7" s="1048"/>
      <c r="F7" s="1048"/>
      <c r="G7" s="1048"/>
      <c r="H7" s="1048"/>
      <c r="I7" s="1048"/>
      <c r="J7" s="1048"/>
      <c r="K7" s="1048"/>
      <c r="L7" s="1048"/>
      <c r="M7" s="1048"/>
      <c r="N7" s="1048"/>
      <c r="O7" s="1048"/>
      <c r="P7" s="1049"/>
      <c r="Q7" s="1102">
        <v>9475</v>
      </c>
      <c r="R7" s="1103"/>
      <c r="S7" s="1103"/>
      <c r="T7" s="1103"/>
      <c r="U7" s="1103"/>
      <c r="V7" s="1103">
        <v>8777</v>
      </c>
      <c r="W7" s="1103"/>
      <c r="X7" s="1103"/>
      <c r="Y7" s="1103"/>
      <c r="Z7" s="1103"/>
      <c r="AA7" s="1103">
        <v>698</v>
      </c>
      <c r="AB7" s="1103"/>
      <c r="AC7" s="1103"/>
      <c r="AD7" s="1103"/>
      <c r="AE7" s="1104"/>
      <c r="AF7" s="1105">
        <v>312</v>
      </c>
      <c r="AG7" s="1106"/>
      <c r="AH7" s="1106"/>
      <c r="AI7" s="1106"/>
      <c r="AJ7" s="1107"/>
      <c r="AK7" s="1108">
        <v>755</v>
      </c>
      <c r="AL7" s="1109"/>
      <c r="AM7" s="1109"/>
      <c r="AN7" s="1109"/>
      <c r="AO7" s="1109"/>
      <c r="AP7" s="1109">
        <v>5602</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t="s">
        <v>561</v>
      </c>
      <c r="BS7" s="1099" t="s">
        <v>559</v>
      </c>
      <c r="BT7" s="1100"/>
      <c r="BU7" s="1100"/>
      <c r="BV7" s="1100"/>
      <c r="BW7" s="1100"/>
      <c r="BX7" s="1100"/>
      <c r="BY7" s="1100"/>
      <c r="BZ7" s="1100"/>
      <c r="CA7" s="1100"/>
      <c r="CB7" s="1100"/>
      <c r="CC7" s="1100"/>
      <c r="CD7" s="1100"/>
      <c r="CE7" s="1100"/>
      <c r="CF7" s="1100"/>
      <c r="CG7" s="1112"/>
      <c r="CH7" s="1096">
        <v>231</v>
      </c>
      <c r="CI7" s="1097"/>
      <c r="CJ7" s="1097"/>
      <c r="CK7" s="1097"/>
      <c r="CL7" s="1098"/>
      <c r="CM7" s="1096">
        <v>11736</v>
      </c>
      <c r="CN7" s="1097"/>
      <c r="CO7" s="1097"/>
      <c r="CP7" s="1097"/>
      <c r="CQ7" s="1098"/>
      <c r="CR7" s="1096">
        <v>0</v>
      </c>
      <c r="CS7" s="1097"/>
      <c r="CT7" s="1097"/>
      <c r="CU7" s="1097"/>
      <c r="CV7" s="1098"/>
      <c r="CW7" s="1096" t="s">
        <v>560</v>
      </c>
      <c r="CX7" s="1097"/>
      <c r="CY7" s="1097"/>
      <c r="CZ7" s="1097"/>
      <c r="DA7" s="1098"/>
      <c r="DB7" s="1096">
        <v>75</v>
      </c>
      <c r="DC7" s="1097"/>
      <c r="DD7" s="1097"/>
      <c r="DE7" s="1097"/>
      <c r="DF7" s="1098"/>
      <c r="DG7" s="1096" t="s">
        <v>560</v>
      </c>
      <c r="DH7" s="1097"/>
      <c r="DI7" s="1097"/>
      <c r="DJ7" s="1097"/>
      <c r="DK7" s="1098"/>
      <c r="DL7" s="1096">
        <v>23</v>
      </c>
      <c r="DM7" s="1097"/>
      <c r="DN7" s="1097"/>
      <c r="DO7" s="1097"/>
      <c r="DP7" s="1098"/>
      <c r="DQ7" s="1096">
        <v>7</v>
      </c>
      <c r="DR7" s="1097"/>
      <c r="DS7" s="1097"/>
      <c r="DT7" s="1097"/>
      <c r="DU7" s="1098"/>
      <c r="DV7" s="1099"/>
      <c r="DW7" s="1100"/>
      <c r="DX7" s="1100"/>
      <c r="DY7" s="1100"/>
      <c r="DZ7" s="1101"/>
      <c r="EA7" s="234"/>
    </row>
    <row r="8" spans="1:131" s="235" customFormat="1" ht="26.25" customHeight="1">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376</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c r="A23" s="240" t="s">
        <v>377</v>
      </c>
      <c r="B23" s="937" t="s">
        <v>378</v>
      </c>
      <c r="C23" s="938"/>
      <c r="D23" s="938"/>
      <c r="E23" s="938"/>
      <c r="F23" s="938"/>
      <c r="G23" s="938"/>
      <c r="H23" s="938"/>
      <c r="I23" s="938"/>
      <c r="J23" s="938"/>
      <c r="K23" s="938"/>
      <c r="L23" s="938"/>
      <c r="M23" s="938"/>
      <c r="N23" s="938"/>
      <c r="O23" s="938"/>
      <c r="P23" s="948"/>
      <c r="Q23" s="1067">
        <v>9475</v>
      </c>
      <c r="R23" s="1061"/>
      <c r="S23" s="1061"/>
      <c r="T23" s="1061"/>
      <c r="U23" s="1061"/>
      <c r="V23" s="1061">
        <v>8777</v>
      </c>
      <c r="W23" s="1061"/>
      <c r="X23" s="1061"/>
      <c r="Y23" s="1061"/>
      <c r="Z23" s="1061"/>
      <c r="AA23" s="1061">
        <v>698</v>
      </c>
      <c r="AB23" s="1061"/>
      <c r="AC23" s="1061"/>
      <c r="AD23" s="1061"/>
      <c r="AE23" s="1068"/>
      <c r="AF23" s="1069">
        <v>312</v>
      </c>
      <c r="AG23" s="1061"/>
      <c r="AH23" s="1061"/>
      <c r="AI23" s="1061"/>
      <c r="AJ23" s="1070"/>
      <c r="AK23" s="1071"/>
      <c r="AL23" s="1072"/>
      <c r="AM23" s="1072"/>
      <c r="AN23" s="1072"/>
      <c r="AO23" s="1072"/>
      <c r="AP23" s="1061">
        <v>5062</v>
      </c>
      <c r="AQ23" s="1061"/>
      <c r="AR23" s="1061"/>
      <c r="AS23" s="1061"/>
      <c r="AT23" s="1061"/>
      <c r="AU23" s="1062"/>
      <c r="AV23" s="1062"/>
      <c r="AW23" s="1062"/>
      <c r="AX23" s="1062"/>
      <c r="AY23" s="1063"/>
      <c r="AZ23" s="1064" t="s">
        <v>121</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c r="A24" s="1060" t="s">
        <v>379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c r="A25" s="1059" t="s">
        <v>380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c r="A26" s="995" t="s">
        <v>358</v>
      </c>
      <c r="B26" s="996"/>
      <c r="C26" s="996"/>
      <c r="D26" s="996"/>
      <c r="E26" s="996"/>
      <c r="F26" s="996"/>
      <c r="G26" s="996"/>
      <c r="H26" s="996"/>
      <c r="I26" s="996"/>
      <c r="J26" s="996"/>
      <c r="K26" s="996"/>
      <c r="L26" s="996"/>
      <c r="M26" s="996"/>
      <c r="N26" s="996"/>
      <c r="O26" s="996"/>
      <c r="P26" s="997"/>
      <c r="Q26" s="1001" t="s">
        <v>381</v>
      </c>
      <c r="R26" s="1002"/>
      <c r="S26" s="1002"/>
      <c r="T26" s="1002"/>
      <c r="U26" s="1003"/>
      <c r="V26" s="1001" t="s">
        <v>382</v>
      </c>
      <c r="W26" s="1002"/>
      <c r="X26" s="1002"/>
      <c r="Y26" s="1002"/>
      <c r="Z26" s="1003"/>
      <c r="AA26" s="1001" t="s">
        <v>383</v>
      </c>
      <c r="AB26" s="1002"/>
      <c r="AC26" s="1002"/>
      <c r="AD26" s="1002"/>
      <c r="AE26" s="1002"/>
      <c r="AF26" s="1055" t="s">
        <v>384</v>
      </c>
      <c r="AG26" s="1008"/>
      <c r="AH26" s="1008"/>
      <c r="AI26" s="1008"/>
      <c r="AJ26" s="1056"/>
      <c r="AK26" s="1002" t="s">
        <v>385</v>
      </c>
      <c r="AL26" s="1002"/>
      <c r="AM26" s="1002"/>
      <c r="AN26" s="1002"/>
      <c r="AO26" s="1003"/>
      <c r="AP26" s="1001" t="s">
        <v>386</v>
      </c>
      <c r="AQ26" s="1002"/>
      <c r="AR26" s="1002"/>
      <c r="AS26" s="1002"/>
      <c r="AT26" s="1003"/>
      <c r="AU26" s="1001" t="s">
        <v>387</v>
      </c>
      <c r="AV26" s="1002"/>
      <c r="AW26" s="1002"/>
      <c r="AX26" s="1002"/>
      <c r="AY26" s="1003"/>
      <c r="AZ26" s="1001" t="s">
        <v>388</v>
      </c>
      <c r="BA26" s="1002"/>
      <c r="BB26" s="1002"/>
      <c r="BC26" s="1002"/>
      <c r="BD26" s="1003"/>
      <c r="BE26" s="1001" t="s">
        <v>365</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c r="A28" s="242">
        <v>1</v>
      </c>
      <c r="B28" s="1047" t="s">
        <v>389</v>
      </c>
      <c r="C28" s="1048"/>
      <c r="D28" s="1048"/>
      <c r="E28" s="1048"/>
      <c r="F28" s="1048"/>
      <c r="G28" s="1048"/>
      <c r="H28" s="1048"/>
      <c r="I28" s="1048"/>
      <c r="J28" s="1048"/>
      <c r="K28" s="1048"/>
      <c r="L28" s="1048"/>
      <c r="M28" s="1048"/>
      <c r="N28" s="1048"/>
      <c r="O28" s="1048"/>
      <c r="P28" s="1049"/>
      <c r="Q28" s="1050">
        <v>1393</v>
      </c>
      <c r="R28" s="1051"/>
      <c r="S28" s="1051"/>
      <c r="T28" s="1051"/>
      <c r="U28" s="1051"/>
      <c r="V28" s="1051">
        <v>1377</v>
      </c>
      <c r="W28" s="1051"/>
      <c r="X28" s="1051"/>
      <c r="Y28" s="1051"/>
      <c r="Z28" s="1051"/>
      <c r="AA28" s="1051">
        <v>16</v>
      </c>
      <c r="AB28" s="1051"/>
      <c r="AC28" s="1051"/>
      <c r="AD28" s="1051"/>
      <c r="AE28" s="1052"/>
      <c r="AF28" s="1053">
        <v>16</v>
      </c>
      <c r="AG28" s="1051"/>
      <c r="AH28" s="1051"/>
      <c r="AI28" s="1051"/>
      <c r="AJ28" s="1054"/>
      <c r="AK28" s="1042">
        <v>103</v>
      </c>
      <c r="AL28" s="1043"/>
      <c r="AM28" s="1043"/>
      <c r="AN28" s="1043"/>
      <c r="AO28" s="1043"/>
      <c r="AP28" s="1043" t="s">
        <v>560</v>
      </c>
      <c r="AQ28" s="1043"/>
      <c r="AR28" s="1043"/>
      <c r="AS28" s="1043"/>
      <c r="AT28" s="1043"/>
      <c r="AU28" s="1043" t="s">
        <v>560</v>
      </c>
      <c r="AV28" s="1043"/>
      <c r="AW28" s="1043"/>
      <c r="AX28" s="1043"/>
      <c r="AY28" s="1043"/>
      <c r="AZ28" s="1044" t="s">
        <v>560</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c r="A29" s="242">
        <v>2</v>
      </c>
      <c r="B29" s="1030" t="s">
        <v>390</v>
      </c>
      <c r="C29" s="1031"/>
      <c r="D29" s="1031"/>
      <c r="E29" s="1031"/>
      <c r="F29" s="1031"/>
      <c r="G29" s="1031"/>
      <c r="H29" s="1031"/>
      <c r="I29" s="1031"/>
      <c r="J29" s="1031"/>
      <c r="K29" s="1031"/>
      <c r="L29" s="1031"/>
      <c r="M29" s="1031"/>
      <c r="N29" s="1031"/>
      <c r="O29" s="1031"/>
      <c r="P29" s="1032"/>
      <c r="Q29" s="1038">
        <v>13</v>
      </c>
      <c r="R29" s="1039"/>
      <c r="S29" s="1039"/>
      <c r="T29" s="1039"/>
      <c r="U29" s="1039"/>
      <c r="V29" s="1039">
        <v>12</v>
      </c>
      <c r="W29" s="1039"/>
      <c r="X29" s="1039"/>
      <c r="Y29" s="1039"/>
      <c r="Z29" s="1039"/>
      <c r="AA29" s="1039">
        <v>1</v>
      </c>
      <c r="AB29" s="1039"/>
      <c r="AC29" s="1039"/>
      <c r="AD29" s="1039"/>
      <c r="AE29" s="1040"/>
      <c r="AF29" s="1035">
        <v>1</v>
      </c>
      <c r="AG29" s="1036"/>
      <c r="AH29" s="1036"/>
      <c r="AI29" s="1036"/>
      <c r="AJ29" s="1037"/>
      <c r="AK29" s="980">
        <v>6</v>
      </c>
      <c r="AL29" s="971"/>
      <c r="AM29" s="971"/>
      <c r="AN29" s="971"/>
      <c r="AO29" s="971"/>
      <c r="AP29" s="971" t="s">
        <v>560</v>
      </c>
      <c r="AQ29" s="971"/>
      <c r="AR29" s="971"/>
      <c r="AS29" s="971"/>
      <c r="AT29" s="971"/>
      <c r="AU29" s="971" t="s">
        <v>560</v>
      </c>
      <c r="AV29" s="971"/>
      <c r="AW29" s="971"/>
      <c r="AX29" s="971"/>
      <c r="AY29" s="971"/>
      <c r="AZ29" s="1041" t="s">
        <v>560</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c r="A30" s="242">
        <v>3</v>
      </c>
      <c r="B30" s="1030" t="s">
        <v>391</v>
      </c>
      <c r="C30" s="1031"/>
      <c r="D30" s="1031"/>
      <c r="E30" s="1031"/>
      <c r="F30" s="1031"/>
      <c r="G30" s="1031"/>
      <c r="H30" s="1031"/>
      <c r="I30" s="1031"/>
      <c r="J30" s="1031"/>
      <c r="K30" s="1031"/>
      <c r="L30" s="1031"/>
      <c r="M30" s="1031"/>
      <c r="N30" s="1031"/>
      <c r="O30" s="1031"/>
      <c r="P30" s="1032"/>
      <c r="Q30" s="1038">
        <v>1336</v>
      </c>
      <c r="R30" s="1039"/>
      <c r="S30" s="1039"/>
      <c r="T30" s="1039"/>
      <c r="U30" s="1039"/>
      <c r="V30" s="1039">
        <v>1301</v>
      </c>
      <c r="W30" s="1039"/>
      <c r="X30" s="1039"/>
      <c r="Y30" s="1039"/>
      <c r="Z30" s="1039"/>
      <c r="AA30" s="1039">
        <v>35</v>
      </c>
      <c r="AB30" s="1039"/>
      <c r="AC30" s="1039"/>
      <c r="AD30" s="1039"/>
      <c r="AE30" s="1040"/>
      <c r="AF30" s="1035">
        <v>35</v>
      </c>
      <c r="AG30" s="1036"/>
      <c r="AH30" s="1036"/>
      <c r="AI30" s="1036"/>
      <c r="AJ30" s="1037"/>
      <c r="AK30" s="980">
        <v>226</v>
      </c>
      <c r="AL30" s="971"/>
      <c r="AM30" s="971"/>
      <c r="AN30" s="971"/>
      <c r="AO30" s="971"/>
      <c r="AP30" s="971" t="s">
        <v>560</v>
      </c>
      <c r="AQ30" s="971"/>
      <c r="AR30" s="971"/>
      <c r="AS30" s="971"/>
      <c r="AT30" s="971"/>
      <c r="AU30" s="971" t="s">
        <v>560</v>
      </c>
      <c r="AV30" s="971"/>
      <c r="AW30" s="971"/>
      <c r="AX30" s="971"/>
      <c r="AY30" s="971"/>
      <c r="AZ30" s="1041" t="s">
        <v>560</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c r="A31" s="242">
        <v>4</v>
      </c>
      <c r="B31" s="1030" t="s">
        <v>392</v>
      </c>
      <c r="C31" s="1031"/>
      <c r="D31" s="1031"/>
      <c r="E31" s="1031"/>
      <c r="F31" s="1031"/>
      <c r="G31" s="1031"/>
      <c r="H31" s="1031"/>
      <c r="I31" s="1031"/>
      <c r="J31" s="1031"/>
      <c r="K31" s="1031"/>
      <c r="L31" s="1031"/>
      <c r="M31" s="1031"/>
      <c r="N31" s="1031"/>
      <c r="O31" s="1031"/>
      <c r="P31" s="1032"/>
      <c r="Q31" s="1038">
        <v>172</v>
      </c>
      <c r="R31" s="1039"/>
      <c r="S31" s="1039"/>
      <c r="T31" s="1039"/>
      <c r="U31" s="1039"/>
      <c r="V31" s="1039">
        <v>171</v>
      </c>
      <c r="W31" s="1039"/>
      <c r="X31" s="1039"/>
      <c r="Y31" s="1039"/>
      <c r="Z31" s="1039"/>
      <c r="AA31" s="1039">
        <v>1</v>
      </c>
      <c r="AB31" s="1039"/>
      <c r="AC31" s="1039"/>
      <c r="AD31" s="1039"/>
      <c r="AE31" s="1040"/>
      <c r="AF31" s="1035">
        <v>1</v>
      </c>
      <c r="AG31" s="1036"/>
      <c r="AH31" s="1036"/>
      <c r="AI31" s="1036"/>
      <c r="AJ31" s="1037"/>
      <c r="AK31" s="980">
        <v>42</v>
      </c>
      <c r="AL31" s="971"/>
      <c r="AM31" s="971"/>
      <c r="AN31" s="971"/>
      <c r="AO31" s="971"/>
      <c r="AP31" s="971" t="s">
        <v>560</v>
      </c>
      <c r="AQ31" s="971"/>
      <c r="AR31" s="971"/>
      <c r="AS31" s="971"/>
      <c r="AT31" s="971"/>
      <c r="AU31" s="971" t="s">
        <v>560</v>
      </c>
      <c r="AV31" s="971"/>
      <c r="AW31" s="971"/>
      <c r="AX31" s="971"/>
      <c r="AY31" s="971"/>
      <c r="AZ31" s="1041" t="s">
        <v>560</v>
      </c>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c r="A32" s="242">
        <v>5</v>
      </c>
      <c r="B32" s="1030" t="s">
        <v>393</v>
      </c>
      <c r="C32" s="1031"/>
      <c r="D32" s="1031"/>
      <c r="E32" s="1031"/>
      <c r="F32" s="1031"/>
      <c r="G32" s="1031"/>
      <c r="H32" s="1031"/>
      <c r="I32" s="1031"/>
      <c r="J32" s="1031"/>
      <c r="K32" s="1031"/>
      <c r="L32" s="1031"/>
      <c r="M32" s="1031"/>
      <c r="N32" s="1031"/>
      <c r="O32" s="1031"/>
      <c r="P32" s="1032"/>
      <c r="Q32" s="1038">
        <v>335</v>
      </c>
      <c r="R32" s="1039"/>
      <c r="S32" s="1039"/>
      <c r="T32" s="1039"/>
      <c r="U32" s="1039"/>
      <c r="V32" s="1039">
        <v>273</v>
      </c>
      <c r="W32" s="1039"/>
      <c r="X32" s="1039"/>
      <c r="Y32" s="1039"/>
      <c r="Z32" s="1039"/>
      <c r="AA32" s="1039">
        <v>61</v>
      </c>
      <c r="AB32" s="1039"/>
      <c r="AC32" s="1039"/>
      <c r="AD32" s="1039"/>
      <c r="AE32" s="1040"/>
      <c r="AF32" s="1035">
        <v>918</v>
      </c>
      <c r="AG32" s="1036"/>
      <c r="AH32" s="1036"/>
      <c r="AI32" s="1036"/>
      <c r="AJ32" s="1037"/>
      <c r="AK32" s="980">
        <v>3</v>
      </c>
      <c r="AL32" s="971"/>
      <c r="AM32" s="971"/>
      <c r="AN32" s="971"/>
      <c r="AO32" s="971"/>
      <c r="AP32" s="971">
        <v>1121</v>
      </c>
      <c r="AQ32" s="971"/>
      <c r="AR32" s="971"/>
      <c r="AS32" s="971"/>
      <c r="AT32" s="971"/>
      <c r="AU32" s="971" t="s">
        <v>560</v>
      </c>
      <c r="AV32" s="971"/>
      <c r="AW32" s="971"/>
      <c r="AX32" s="971"/>
      <c r="AY32" s="971"/>
      <c r="AZ32" s="1041" t="s">
        <v>560</v>
      </c>
      <c r="BA32" s="1041"/>
      <c r="BB32" s="1041"/>
      <c r="BC32" s="1041"/>
      <c r="BD32" s="1041"/>
      <c r="BE32" s="972" t="s">
        <v>394</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c r="A33" s="242">
        <v>6</v>
      </c>
      <c r="B33" s="1030" t="s">
        <v>395</v>
      </c>
      <c r="C33" s="1031"/>
      <c r="D33" s="1031"/>
      <c r="E33" s="1031"/>
      <c r="F33" s="1031"/>
      <c r="G33" s="1031"/>
      <c r="H33" s="1031"/>
      <c r="I33" s="1031"/>
      <c r="J33" s="1031"/>
      <c r="K33" s="1031"/>
      <c r="L33" s="1031"/>
      <c r="M33" s="1031"/>
      <c r="N33" s="1031"/>
      <c r="O33" s="1031"/>
      <c r="P33" s="1032"/>
      <c r="Q33" s="1038">
        <v>835</v>
      </c>
      <c r="R33" s="1039"/>
      <c r="S33" s="1039"/>
      <c r="T33" s="1039"/>
      <c r="U33" s="1039"/>
      <c r="V33" s="1039">
        <v>687</v>
      </c>
      <c r="W33" s="1039"/>
      <c r="X33" s="1039"/>
      <c r="Y33" s="1039"/>
      <c r="Z33" s="1039"/>
      <c r="AA33" s="1039">
        <v>148</v>
      </c>
      <c r="AB33" s="1039"/>
      <c r="AC33" s="1039"/>
      <c r="AD33" s="1039"/>
      <c r="AE33" s="1040"/>
      <c r="AF33" s="1035">
        <v>35</v>
      </c>
      <c r="AG33" s="1036"/>
      <c r="AH33" s="1036"/>
      <c r="AI33" s="1036"/>
      <c r="AJ33" s="1037"/>
      <c r="AK33" s="980">
        <v>357</v>
      </c>
      <c r="AL33" s="971"/>
      <c r="AM33" s="971"/>
      <c r="AN33" s="971"/>
      <c r="AO33" s="971"/>
      <c r="AP33" s="971">
        <v>3177</v>
      </c>
      <c r="AQ33" s="971"/>
      <c r="AR33" s="971"/>
      <c r="AS33" s="971"/>
      <c r="AT33" s="971"/>
      <c r="AU33" s="971">
        <v>1296</v>
      </c>
      <c r="AV33" s="971"/>
      <c r="AW33" s="971"/>
      <c r="AX33" s="971"/>
      <c r="AY33" s="971"/>
      <c r="AZ33" s="1041" t="s">
        <v>560</v>
      </c>
      <c r="BA33" s="1041"/>
      <c r="BB33" s="1041"/>
      <c r="BC33" s="1041"/>
      <c r="BD33" s="1041"/>
      <c r="BE33" s="972" t="s">
        <v>394</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396</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c r="A63" s="240" t="s">
        <v>377</v>
      </c>
      <c r="B63" s="937" t="s">
        <v>397</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1006</v>
      </c>
      <c r="AG63" s="959"/>
      <c r="AH63" s="959"/>
      <c r="AI63" s="959"/>
      <c r="AJ63" s="1022"/>
      <c r="AK63" s="1023"/>
      <c r="AL63" s="963"/>
      <c r="AM63" s="963"/>
      <c r="AN63" s="963"/>
      <c r="AO63" s="963"/>
      <c r="AP63" s="959">
        <v>4298</v>
      </c>
      <c r="AQ63" s="959"/>
      <c r="AR63" s="959"/>
      <c r="AS63" s="959"/>
      <c r="AT63" s="959"/>
      <c r="AU63" s="959"/>
      <c r="AV63" s="959"/>
      <c r="AW63" s="959"/>
      <c r="AX63" s="959"/>
      <c r="AY63" s="959"/>
      <c r="AZ63" s="1017"/>
      <c r="BA63" s="1017"/>
      <c r="BB63" s="1017"/>
      <c r="BC63" s="1017"/>
      <c r="BD63" s="1017"/>
      <c r="BE63" s="960"/>
      <c r="BF63" s="960"/>
      <c r="BG63" s="960"/>
      <c r="BH63" s="960"/>
      <c r="BI63" s="961"/>
      <c r="BJ63" s="1018" t="s">
        <v>121</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c r="A65" s="232" t="s">
        <v>398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c r="A66" s="995" t="s">
        <v>399</v>
      </c>
      <c r="B66" s="996"/>
      <c r="C66" s="996"/>
      <c r="D66" s="996"/>
      <c r="E66" s="996"/>
      <c r="F66" s="996"/>
      <c r="G66" s="996"/>
      <c r="H66" s="996"/>
      <c r="I66" s="996"/>
      <c r="J66" s="996"/>
      <c r="K66" s="996"/>
      <c r="L66" s="996"/>
      <c r="M66" s="996"/>
      <c r="N66" s="996"/>
      <c r="O66" s="996"/>
      <c r="P66" s="997"/>
      <c r="Q66" s="1001" t="s">
        <v>381</v>
      </c>
      <c r="R66" s="1002"/>
      <c r="S66" s="1002"/>
      <c r="T66" s="1002"/>
      <c r="U66" s="1003"/>
      <c r="V66" s="1001" t="s">
        <v>382</v>
      </c>
      <c r="W66" s="1002"/>
      <c r="X66" s="1002"/>
      <c r="Y66" s="1002"/>
      <c r="Z66" s="1003"/>
      <c r="AA66" s="1001" t="s">
        <v>383</v>
      </c>
      <c r="AB66" s="1002"/>
      <c r="AC66" s="1002"/>
      <c r="AD66" s="1002"/>
      <c r="AE66" s="1003"/>
      <c r="AF66" s="1007" t="s">
        <v>384</v>
      </c>
      <c r="AG66" s="1008"/>
      <c r="AH66" s="1008"/>
      <c r="AI66" s="1008"/>
      <c r="AJ66" s="1009"/>
      <c r="AK66" s="1001" t="s">
        <v>385</v>
      </c>
      <c r="AL66" s="996"/>
      <c r="AM66" s="996"/>
      <c r="AN66" s="996"/>
      <c r="AO66" s="997"/>
      <c r="AP66" s="1001" t="s">
        <v>386</v>
      </c>
      <c r="AQ66" s="1002"/>
      <c r="AR66" s="1002"/>
      <c r="AS66" s="1002"/>
      <c r="AT66" s="1003"/>
      <c r="AU66" s="1001" t="s">
        <v>400</v>
      </c>
      <c r="AV66" s="1002"/>
      <c r="AW66" s="1002"/>
      <c r="AX66" s="1002"/>
      <c r="AY66" s="1003"/>
      <c r="AZ66" s="1001" t="s">
        <v>365</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c r="A68" s="236">
        <v>1</v>
      </c>
      <c r="B68" s="985" t="s">
        <v>551</v>
      </c>
      <c r="C68" s="986"/>
      <c r="D68" s="986"/>
      <c r="E68" s="986"/>
      <c r="F68" s="986"/>
      <c r="G68" s="986"/>
      <c r="H68" s="986"/>
      <c r="I68" s="986"/>
      <c r="J68" s="986"/>
      <c r="K68" s="986"/>
      <c r="L68" s="986"/>
      <c r="M68" s="986"/>
      <c r="N68" s="986"/>
      <c r="O68" s="986"/>
      <c r="P68" s="987"/>
      <c r="Q68" s="988">
        <v>5902</v>
      </c>
      <c r="R68" s="982"/>
      <c r="S68" s="982"/>
      <c r="T68" s="982"/>
      <c r="U68" s="982"/>
      <c r="V68" s="982">
        <v>4291</v>
      </c>
      <c r="W68" s="982"/>
      <c r="X68" s="982"/>
      <c r="Y68" s="982"/>
      <c r="Z68" s="982"/>
      <c r="AA68" s="982">
        <v>1611</v>
      </c>
      <c r="AB68" s="982"/>
      <c r="AC68" s="982"/>
      <c r="AD68" s="982"/>
      <c r="AE68" s="982"/>
      <c r="AF68" s="982">
        <v>1611</v>
      </c>
      <c r="AG68" s="982"/>
      <c r="AH68" s="982"/>
      <c r="AI68" s="982"/>
      <c r="AJ68" s="982"/>
      <c r="AK68" s="982">
        <v>24</v>
      </c>
      <c r="AL68" s="982"/>
      <c r="AM68" s="982"/>
      <c r="AN68" s="982"/>
      <c r="AO68" s="982"/>
      <c r="AP68" s="982" t="s">
        <v>560</v>
      </c>
      <c r="AQ68" s="982"/>
      <c r="AR68" s="982"/>
      <c r="AS68" s="982"/>
      <c r="AT68" s="982"/>
      <c r="AU68" s="982" t="s">
        <v>560</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c r="A69" s="238">
        <v>2</v>
      </c>
      <c r="B69" s="974" t="s">
        <v>552</v>
      </c>
      <c r="C69" s="975"/>
      <c r="D69" s="975"/>
      <c r="E69" s="975"/>
      <c r="F69" s="975"/>
      <c r="G69" s="975"/>
      <c r="H69" s="975"/>
      <c r="I69" s="975"/>
      <c r="J69" s="975"/>
      <c r="K69" s="975"/>
      <c r="L69" s="975"/>
      <c r="M69" s="975"/>
      <c r="N69" s="975"/>
      <c r="O69" s="975"/>
      <c r="P69" s="976"/>
      <c r="Q69" s="977">
        <v>42</v>
      </c>
      <c r="R69" s="971"/>
      <c r="S69" s="971"/>
      <c r="T69" s="971"/>
      <c r="U69" s="971"/>
      <c r="V69" s="971">
        <v>35</v>
      </c>
      <c r="W69" s="971"/>
      <c r="X69" s="971"/>
      <c r="Y69" s="971"/>
      <c r="Z69" s="971"/>
      <c r="AA69" s="971">
        <v>7</v>
      </c>
      <c r="AB69" s="971"/>
      <c r="AC69" s="971"/>
      <c r="AD69" s="971"/>
      <c r="AE69" s="971"/>
      <c r="AF69" s="971">
        <v>7</v>
      </c>
      <c r="AG69" s="971"/>
      <c r="AH69" s="971"/>
      <c r="AI69" s="971"/>
      <c r="AJ69" s="971"/>
      <c r="AK69" s="971" t="s">
        <v>560</v>
      </c>
      <c r="AL69" s="971"/>
      <c r="AM69" s="971"/>
      <c r="AN69" s="971"/>
      <c r="AO69" s="971"/>
      <c r="AP69" s="971" t="s">
        <v>560</v>
      </c>
      <c r="AQ69" s="971"/>
      <c r="AR69" s="971"/>
      <c r="AS69" s="971"/>
      <c r="AT69" s="971"/>
      <c r="AU69" s="971" t="s">
        <v>560</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c r="A70" s="238">
        <v>3</v>
      </c>
      <c r="B70" s="974" t="s">
        <v>553</v>
      </c>
      <c r="C70" s="975"/>
      <c r="D70" s="975"/>
      <c r="E70" s="975"/>
      <c r="F70" s="975"/>
      <c r="G70" s="975"/>
      <c r="H70" s="975"/>
      <c r="I70" s="975"/>
      <c r="J70" s="975"/>
      <c r="K70" s="975"/>
      <c r="L70" s="975"/>
      <c r="M70" s="975"/>
      <c r="N70" s="975"/>
      <c r="O70" s="975"/>
      <c r="P70" s="976"/>
      <c r="Q70" s="977">
        <v>13</v>
      </c>
      <c r="R70" s="971"/>
      <c r="S70" s="971"/>
      <c r="T70" s="971"/>
      <c r="U70" s="971"/>
      <c r="V70" s="971">
        <v>10</v>
      </c>
      <c r="W70" s="971"/>
      <c r="X70" s="971"/>
      <c r="Y70" s="971"/>
      <c r="Z70" s="971"/>
      <c r="AA70" s="971">
        <v>3</v>
      </c>
      <c r="AB70" s="971"/>
      <c r="AC70" s="971"/>
      <c r="AD70" s="971"/>
      <c r="AE70" s="971"/>
      <c r="AF70" s="971">
        <v>3</v>
      </c>
      <c r="AG70" s="971"/>
      <c r="AH70" s="971"/>
      <c r="AI70" s="971"/>
      <c r="AJ70" s="971"/>
      <c r="AK70" s="971" t="s">
        <v>560</v>
      </c>
      <c r="AL70" s="971"/>
      <c r="AM70" s="971"/>
      <c r="AN70" s="971"/>
      <c r="AO70" s="971"/>
      <c r="AP70" s="971" t="s">
        <v>560</v>
      </c>
      <c r="AQ70" s="971"/>
      <c r="AR70" s="971"/>
      <c r="AS70" s="971"/>
      <c r="AT70" s="971"/>
      <c r="AU70" s="971" t="s">
        <v>560</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c r="A71" s="238">
        <v>4</v>
      </c>
      <c r="B71" s="974" t="s">
        <v>554</v>
      </c>
      <c r="C71" s="975"/>
      <c r="D71" s="975"/>
      <c r="E71" s="975"/>
      <c r="F71" s="975"/>
      <c r="G71" s="975"/>
      <c r="H71" s="975"/>
      <c r="I71" s="975"/>
      <c r="J71" s="975"/>
      <c r="K71" s="975"/>
      <c r="L71" s="975"/>
      <c r="M71" s="975"/>
      <c r="N71" s="975"/>
      <c r="O71" s="975"/>
      <c r="P71" s="976"/>
      <c r="Q71" s="977">
        <v>4</v>
      </c>
      <c r="R71" s="971"/>
      <c r="S71" s="971"/>
      <c r="T71" s="971"/>
      <c r="U71" s="971"/>
      <c r="V71" s="971">
        <v>2</v>
      </c>
      <c r="W71" s="971"/>
      <c r="X71" s="971"/>
      <c r="Y71" s="971"/>
      <c r="Z71" s="971"/>
      <c r="AA71" s="971">
        <v>2</v>
      </c>
      <c r="AB71" s="971"/>
      <c r="AC71" s="971"/>
      <c r="AD71" s="971"/>
      <c r="AE71" s="971"/>
      <c r="AF71" s="971">
        <v>2</v>
      </c>
      <c r="AG71" s="971"/>
      <c r="AH71" s="971"/>
      <c r="AI71" s="971"/>
      <c r="AJ71" s="971"/>
      <c r="AK71" s="971" t="s">
        <v>560</v>
      </c>
      <c r="AL71" s="971"/>
      <c r="AM71" s="971"/>
      <c r="AN71" s="971"/>
      <c r="AO71" s="971"/>
      <c r="AP71" s="971" t="s">
        <v>560</v>
      </c>
      <c r="AQ71" s="971"/>
      <c r="AR71" s="971"/>
      <c r="AS71" s="971"/>
      <c r="AT71" s="971"/>
      <c r="AU71" s="971" t="s">
        <v>560</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c r="A72" s="238">
        <v>5</v>
      </c>
      <c r="B72" s="974" t="s">
        <v>555</v>
      </c>
      <c r="C72" s="975"/>
      <c r="D72" s="975"/>
      <c r="E72" s="975"/>
      <c r="F72" s="975"/>
      <c r="G72" s="975"/>
      <c r="H72" s="975"/>
      <c r="I72" s="975"/>
      <c r="J72" s="975"/>
      <c r="K72" s="975"/>
      <c r="L72" s="975"/>
      <c r="M72" s="975"/>
      <c r="N72" s="975"/>
      <c r="O72" s="975"/>
      <c r="P72" s="976"/>
      <c r="Q72" s="977">
        <v>7</v>
      </c>
      <c r="R72" s="971"/>
      <c r="S72" s="971"/>
      <c r="T72" s="971"/>
      <c r="U72" s="971"/>
      <c r="V72" s="971">
        <v>3</v>
      </c>
      <c r="W72" s="971"/>
      <c r="X72" s="971"/>
      <c r="Y72" s="971"/>
      <c r="Z72" s="971"/>
      <c r="AA72" s="971">
        <v>4</v>
      </c>
      <c r="AB72" s="971"/>
      <c r="AC72" s="971"/>
      <c r="AD72" s="971"/>
      <c r="AE72" s="971"/>
      <c r="AF72" s="971">
        <v>4</v>
      </c>
      <c r="AG72" s="971"/>
      <c r="AH72" s="971"/>
      <c r="AI72" s="971"/>
      <c r="AJ72" s="971"/>
      <c r="AK72" s="971" t="s">
        <v>560</v>
      </c>
      <c r="AL72" s="971"/>
      <c r="AM72" s="971"/>
      <c r="AN72" s="971"/>
      <c r="AO72" s="971"/>
      <c r="AP72" s="971" t="s">
        <v>560</v>
      </c>
      <c r="AQ72" s="971"/>
      <c r="AR72" s="971"/>
      <c r="AS72" s="971"/>
      <c r="AT72" s="971"/>
      <c r="AU72" s="971" t="s">
        <v>560</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c r="A73" s="238">
        <v>6</v>
      </c>
      <c r="B73" s="974" t="s">
        <v>556</v>
      </c>
      <c r="C73" s="975"/>
      <c r="D73" s="975"/>
      <c r="E73" s="975"/>
      <c r="F73" s="975"/>
      <c r="G73" s="975"/>
      <c r="H73" s="975"/>
      <c r="I73" s="975"/>
      <c r="J73" s="975"/>
      <c r="K73" s="975"/>
      <c r="L73" s="975"/>
      <c r="M73" s="975"/>
      <c r="N73" s="975"/>
      <c r="O73" s="975"/>
      <c r="P73" s="976"/>
      <c r="Q73" s="977">
        <v>29</v>
      </c>
      <c r="R73" s="971"/>
      <c r="S73" s="971"/>
      <c r="T73" s="971"/>
      <c r="U73" s="971"/>
      <c r="V73" s="971">
        <v>26</v>
      </c>
      <c r="W73" s="971"/>
      <c r="X73" s="971"/>
      <c r="Y73" s="971"/>
      <c r="Z73" s="971"/>
      <c r="AA73" s="971">
        <v>3</v>
      </c>
      <c r="AB73" s="971"/>
      <c r="AC73" s="971"/>
      <c r="AD73" s="971"/>
      <c r="AE73" s="971"/>
      <c r="AF73" s="971">
        <v>3</v>
      </c>
      <c r="AG73" s="971"/>
      <c r="AH73" s="971"/>
      <c r="AI73" s="971"/>
      <c r="AJ73" s="971"/>
      <c r="AK73" s="971" t="s">
        <v>560</v>
      </c>
      <c r="AL73" s="971"/>
      <c r="AM73" s="971"/>
      <c r="AN73" s="971"/>
      <c r="AO73" s="971"/>
      <c r="AP73" s="971" t="s">
        <v>560</v>
      </c>
      <c r="AQ73" s="971"/>
      <c r="AR73" s="971"/>
      <c r="AS73" s="971"/>
      <c r="AT73" s="971"/>
      <c r="AU73" s="971" t="s">
        <v>560</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c r="A74" s="238">
        <v>7</v>
      </c>
      <c r="B74" s="974" t="s">
        <v>557</v>
      </c>
      <c r="C74" s="975"/>
      <c r="D74" s="975"/>
      <c r="E74" s="975"/>
      <c r="F74" s="975"/>
      <c r="G74" s="975"/>
      <c r="H74" s="975"/>
      <c r="I74" s="975"/>
      <c r="J74" s="975"/>
      <c r="K74" s="975"/>
      <c r="L74" s="975"/>
      <c r="M74" s="975"/>
      <c r="N74" s="975"/>
      <c r="O74" s="975"/>
      <c r="P74" s="976"/>
      <c r="Q74" s="977">
        <v>641</v>
      </c>
      <c r="R74" s="971"/>
      <c r="S74" s="971"/>
      <c r="T74" s="971"/>
      <c r="U74" s="971"/>
      <c r="V74" s="971">
        <v>625</v>
      </c>
      <c r="W74" s="971"/>
      <c r="X74" s="971"/>
      <c r="Y74" s="971"/>
      <c r="Z74" s="971"/>
      <c r="AA74" s="971">
        <v>16</v>
      </c>
      <c r="AB74" s="971"/>
      <c r="AC74" s="971"/>
      <c r="AD74" s="971"/>
      <c r="AE74" s="971"/>
      <c r="AF74" s="971">
        <v>16</v>
      </c>
      <c r="AG74" s="971"/>
      <c r="AH74" s="971"/>
      <c r="AI74" s="971"/>
      <c r="AJ74" s="971"/>
      <c r="AK74" s="971">
        <v>13</v>
      </c>
      <c r="AL74" s="971"/>
      <c r="AM74" s="971"/>
      <c r="AN74" s="971"/>
      <c r="AO74" s="971"/>
      <c r="AP74" s="971" t="s">
        <v>560</v>
      </c>
      <c r="AQ74" s="971"/>
      <c r="AR74" s="971"/>
      <c r="AS74" s="971"/>
      <c r="AT74" s="971"/>
      <c r="AU74" s="971" t="s">
        <v>560</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c r="A75" s="238">
        <v>8</v>
      </c>
      <c r="B75" s="974" t="s">
        <v>558</v>
      </c>
      <c r="C75" s="975"/>
      <c r="D75" s="975"/>
      <c r="E75" s="975"/>
      <c r="F75" s="975"/>
      <c r="G75" s="975"/>
      <c r="H75" s="975"/>
      <c r="I75" s="975"/>
      <c r="J75" s="975"/>
      <c r="K75" s="975"/>
      <c r="L75" s="975"/>
      <c r="M75" s="975"/>
      <c r="N75" s="975"/>
      <c r="O75" s="975"/>
      <c r="P75" s="976"/>
      <c r="Q75" s="978">
        <v>240623</v>
      </c>
      <c r="R75" s="979"/>
      <c r="S75" s="979"/>
      <c r="T75" s="979"/>
      <c r="U75" s="980"/>
      <c r="V75" s="981">
        <v>235439</v>
      </c>
      <c r="W75" s="979"/>
      <c r="X75" s="979"/>
      <c r="Y75" s="979"/>
      <c r="Z75" s="980"/>
      <c r="AA75" s="981">
        <v>5184</v>
      </c>
      <c r="AB75" s="979"/>
      <c r="AC75" s="979"/>
      <c r="AD75" s="979"/>
      <c r="AE75" s="980"/>
      <c r="AF75" s="981">
        <v>5184</v>
      </c>
      <c r="AG75" s="979"/>
      <c r="AH75" s="979"/>
      <c r="AI75" s="979"/>
      <c r="AJ75" s="980"/>
      <c r="AK75" s="971">
        <v>228</v>
      </c>
      <c r="AL75" s="971"/>
      <c r="AM75" s="971"/>
      <c r="AN75" s="971"/>
      <c r="AO75" s="971"/>
      <c r="AP75" s="971" t="s">
        <v>560</v>
      </c>
      <c r="AQ75" s="971"/>
      <c r="AR75" s="971"/>
      <c r="AS75" s="971"/>
      <c r="AT75" s="971"/>
      <c r="AU75" s="971" t="s">
        <v>560</v>
      </c>
      <c r="AV75" s="971"/>
      <c r="AW75" s="971"/>
      <c r="AX75" s="971"/>
      <c r="AY75" s="971"/>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c r="A88" s="240" t="s">
        <v>377</v>
      </c>
      <c r="B88" s="937" t="s">
        <v>401</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6830</v>
      </c>
      <c r="AG88" s="959"/>
      <c r="AH88" s="959"/>
      <c r="AI88" s="959"/>
      <c r="AJ88" s="959"/>
      <c r="AK88" s="963"/>
      <c r="AL88" s="963"/>
      <c r="AM88" s="963"/>
      <c r="AN88" s="963"/>
      <c r="AO88" s="963"/>
      <c r="AP88" s="959" t="s">
        <v>560</v>
      </c>
      <c r="AQ88" s="959"/>
      <c r="AR88" s="959"/>
      <c r="AS88" s="959"/>
      <c r="AT88" s="959"/>
      <c r="AU88" s="959" t="s">
        <v>560</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937" t="s">
        <v>402</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0</v>
      </c>
      <c r="CS102" s="953"/>
      <c r="CT102" s="953"/>
      <c r="CU102" s="953"/>
      <c r="CV102" s="954"/>
      <c r="CW102" s="952" t="s">
        <v>560</v>
      </c>
      <c r="CX102" s="953"/>
      <c r="CY102" s="953"/>
      <c r="CZ102" s="953"/>
      <c r="DA102" s="954"/>
      <c r="DB102" s="952">
        <v>75</v>
      </c>
      <c r="DC102" s="953"/>
      <c r="DD102" s="953"/>
      <c r="DE102" s="953"/>
      <c r="DF102" s="954"/>
      <c r="DG102" s="952" t="s">
        <v>560</v>
      </c>
      <c r="DH102" s="953"/>
      <c r="DI102" s="953"/>
      <c r="DJ102" s="953"/>
      <c r="DK102" s="954"/>
      <c r="DL102" s="952">
        <v>23</v>
      </c>
      <c r="DM102" s="953"/>
      <c r="DN102" s="953"/>
      <c r="DO102" s="953"/>
      <c r="DP102" s="954"/>
      <c r="DQ102" s="952" t="s">
        <v>560</v>
      </c>
      <c r="DR102" s="953"/>
      <c r="DS102" s="953"/>
      <c r="DT102" s="953"/>
      <c r="DU102" s="954"/>
      <c r="DV102" s="937"/>
      <c r="DW102" s="938"/>
      <c r="DX102" s="938"/>
      <c r="DY102" s="938"/>
      <c r="DZ102" s="939"/>
      <c r="EA102" s="230"/>
    </row>
    <row r="103" spans="1:131" ht="26.25" customHeight="1">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403</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404</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c r="A107" s="249" t="s">
        <v>405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c r="A108" s="942" t="s">
        <v>407</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408</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c r="A109" s="895" t="s">
        <v>409</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410</v>
      </c>
      <c r="AB109" s="896"/>
      <c r="AC109" s="896"/>
      <c r="AD109" s="896"/>
      <c r="AE109" s="897"/>
      <c r="AF109" s="898" t="s">
        <v>411</v>
      </c>
      <c r="AG109" s="896"/>
      <c r="AH109" s="896"/>
      <c r="AI109" s="896"/>
      <c r="AJ109" s="897"/>
      <c r="AK109" s="898" t="s">
        <v>295</v>
      </c>
      <c r="AL109" s="896"/>
      <c r="AM109" s="896"/>
      <c r="AN109" s="896"/>
      <c r="AO109" s="897"/>
      <c r="AP109" s="898" t="s">
        <v>412</v>
      </c>
      <c r="AQ109" s="896"/>
      <c r="AR109" s="896"/>
      <c r="AS109" s="896"/>
      <c r="AT109" s="929"/>
      <c r="AU109" s="895" t="s">
        <v>409</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410</v>
      </c>
      <c r="BR109" s="896"/>
      <c r="BS109" s="896"/>
      <c r="BT109" s="896"/>
      <c r="BU109" s="897"/>
      <c r="BV109" s="898" t="s">
        <v>411</v>
      </c>
      <c r="BW109" s="896"/>
      <c r="BX109" s="896"/>
      <c r="BY109" s="896"/>
      <c r="BZ109" s="897"/>
      <c r="CA109" s="898" t="s">
        <v>295</v>
      </c>
      <c r="CB109" s="896"/>
      <c r="CC109" s="896"/>
      <c r="CD109" s="896"/>
      <c r="CE109" s="897"/>
      <c r="CF109" s="936" t="s">
        <v>412</v>
      </c>
      <c r="CG109" s="936"/>
      <c r="CH109" s="936"/>
      <c r="CI109" s="936"/>
      <c r="CJ109" s="936"/>
      <c r="CK109" s="898" t="s">
        <v>413</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410</v>
      </c>
      <c r="DH109" s="896"/>
      <c r="DI109" s="896"/>
      <c r="DJ109" s="896"/>
      <c r="DK109" s="897"/>
      <c r="DL109" s="898" t="s">
        <v>411</v>
      </c>
      <c r="DM109" s="896"/>
      <c r="DN109" s="896"/>
      <c r="DO109" s="896"/>
      <c r="DP109" s="897"/>
      <c r="DQ109" s="898" t="s">
        <v>295</v>
      </c>
      <c r="DR109" s="896"/>
      <c r="DS109" s="896"/>
      <c r="DT109" s="896"/>
      <c r="DU109" s="897"/>
      <c r="DV109" s="898" t="s">
        <v>412</v>
      </c>
      <c r="DW109" s="896"/>
      <c r="DX109" s="896"/>
      <c r="DY109" s="896"/>
      <c r="DZ109" s="929"/>
    </row>
    <row r="110" spans="1:131" s="230" customFormat="1" ht="26.25" customHeight="1">
      <c r="A110" s="807" t="s">
        <v>414</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525384</v>
      </c>
      <c r="AB110" s="889"/>
      <c r="AC110" s="889"/>
      <c r="AD110" s="889"/>
      <c r="AE110" s="890"/>
      <c r="AF110" s="891">
        <v>530002</v>
      </c>
      <c r="AG110" s="889"/>
      <c r="AH110" s="889"/>
      <c r="AI110" s="889"/>
      <c r="AJ110" s="890"/>
      <c r="AK110" s="891">
        <v>543436</v>
      </c>
      <c r="AL110" s="889"/>
      <c r="AM110" s="889"/>
      <c r="AN110" s="889"/>
      <c r="AO110" s="890"/>
      <c r="AP110" s="892">
        <v>16.100000000000001</v>
      </c>
      <c r="AQ110" s="893"/>
      <c r="AR110" s="893"/>
      <c r="AS110" s="893"/>
      <c r="AT110" s="894"/>
      <c r="AU110" s="930" t="s">
        <v>69</v>
      </c>
      <c r="AV110" s="931"/>
      <c r="AW110" s="931"/>
      <c r="AX110" s="931"/>
      <c r="AY110" s="931"/>
      <c r="AZ110" s="860" t="s">
        <v>415</v>
      </c>
      <c r="BA110" s="808"/>
      <c r="BB110" s="808"/>
      <c r="BC110" s="808"/>
      <c r="BD110" s="808"/>
      <c r="BE110" s="808"/>
      <c r="BF110" s="808"/>
      <c r="BG110" s="808"/>
      <c r="BH110" s="808"/>
      <c r="BI110" s="808"/>
      <c r="BJ110" s="808"/>
      <c r="BK110" s="808"/>
      <c r="BL110" s="808"/>
      <c r="BM110" s="808"/>
      <c r="BN110" s="808"/>
      <c r="BO110" s="808"/>
      <c r="BP110" s="809"/>
      <c r="BQ110" s="861">
        <v>4255700</v>
      </c>
      <c r="BR110" s="842"/>
      <c r="BS110" s="842"/>
      <c r="BT110" s="842"/>
      <c r="BU110" s="842"/>
      <c r="BV110" s="842">
        <v>4572722</v>
      </c>
      <c r="BW110" s="842"/>
      <c r="BX110" s="842"/>
      <c r="BY110" s="842"/>
      <c r="BZ110" s="842"/>
      <c r="CA110" s="842">
        <v>5601543</v>
      </c>
      <c r="CB110" s="842"/>
      <c r="CC110" s="842"/>
      <c r="CD110" s="842"/>
      <c r="CE110" s="842"/>
      <c r="CF110" s="866">
        <v>165.4</v>
      </c>
      <c r="CG110" s="867"/>
      <c r="CH110" s="867"/>
      <c r="CI110" s="867"/>
      <c r="CJ110" s="867"/>
      <c r="CK110" s="926" t="s">
        <v>416</v>
      </c>
      <c r="CL110" s="819"/>
      <c r="CM110" s="860" t="s">
        <v>417</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121</v>
      </c>
      <c r="DH110" s="842"/>
      <c r="DI110" s="842"/>
      <c r="DJ110" s="842"/>
      <c r="DK110" s="842"/>
      <c r="DL110" s="842" t="s">
        <v>121</v>
      </c>
      <c r="DM110" s="842"/>
      <c r="DN110" s="842"/>
      <c r="DO110" s="842"/>
      <c r="DP110" s="842"/>
      <c r="DQ110" s="842" t="s">
        <v>121</v>
      </c>
      <c r="DR110" s="842"/>
      <c r="DS110" s="842"/>
      <c r="DT110" s="842"/>
      <c r="DU110" s="842"/>
      <c r="DV110" s="843" t="s">
        <v>121</v>
      </c>
      <c r="DW110" s="843"/>
      <c r="DX110" s="843"/>
      <c r="DY110" s="843"/>
      <c r="DZ110" s="844"/>
    </row>
    <row r="111" spans="1:131" s="230" customFormat="1" ht="26.25" customHeight="1">
      <c r="A111" s="774" t="s">
        <v>418</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121</v>
      </c>
      <c r="AB111" s="919"/>
      <c r="AC111" s="919"/>
      <c r="AD111" s="919"/>
      <c r="AE111" s="920"/>
      <c r="AF111" s="921" t="s">
        <v>121</v>
      </c>
      <c r="AG111" s="919"/>
      <c r="AH111" s="919"/>
      <c r="AI111" s="919"/>
      <c r="AJ111" s="920"/>
      <c r="AK111" s="921" t="s">
        <v>121</v>
      </c>
      <c r="AL111" s="919"/>
      <c r="AM111" s="919"/>
      <c r="AN111" s="919"/>
      <c r="AO111" s="920"/>
      <c r="AP111" s="922" t="s">
        <v>121</v>
      </c>
      <c r="AQ111" s="923"/>
      <c r="AR111" s="923"/>
      <c r="AS111" s="923"/>
      <c r="AT111" s="924"/>
      <c r="AU111" s="932"/>
      <c r="AV111" s="933"/>
      <c r="AW111" s="933"/>
      <c r="AX111" s="933"/>
      <c r="AY111" s="933"/>
      <c r="AZ111" s="815" t="s">
        <v>419</v>
      </c>
      <c r="BA111" s="752"/>
      <c r="BB111" s="752"/>
      <c r="BC111" s="752"/>
      <c r="BD111" s="752"/>
      <c r="BE111" s="752"/>
      <c r="BF111" s="752"/>
      <c r="BG111" s="752"/>
      <c r="BH111" s="752"/>
      <c r="BI111" s="752"/>
      <c r="BJ111" s="752"/>
      <c r="BK111" s="752"/>
      <c r="BL111" s="752"/>
      <c r="BM111" s="752"/>
      <c r="BN111" s="752"/>
      <c r="BO111" s="752"/>
      <c r="BP111" s="753"/>
      <c r="BQ111" s="816" t="s">
        <v>121</v>
      </c>
      <c r="BR111" s="817"/>
      <c r="BS111" s="817"/>
      <c r="BT111" s="817"/>
      <c r="BU111" s="817"/>
      <c r="BV111" s="817" t="s">
        <v>121</v>
      </c>
      <c r="BW111" s="817"/>
      <c r="BX111" s="817"/>
      <c r="BY111" s="817"/>
      <c r="BZ111" s="817"/>
      <c r="CA111" s="817" t="s">
        <v>121</v>
      </c>
      <c r="CB111" s="817"/>
      <c r="CC111" s="817"/>
      <c r="CD111" s="817"/>
      <c r="CE111" s="817"/>
      <c r="CF111" s="875" t="s">
        <v>121</v>
      </c>
      <c r="CG111" s="876"/>
      <c r="CH111" s="876"/>
      <c r="CI111" s="876"/>
      <c r="CJ111" s="876"/>
      <c r="CK111" s="927"/>
      <c r="CL111" s="821"/>
      <c r="CM111" s="815" t="s">
        <v>420</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121</v>
      </c>
      <c r="DH111" s="817"/>
      <c r="DI111" s="817"/>
      <c r="DJ111" s="817"/>
      <c r="DK111" s="817"/>
      <c r="DL111" s="817" t="s">
        <v>121</v>
      </c>
      <c r="DM111" s="817"/>
      <c r="DN111" s="817"/>
      <c r="DO111" s="817"/>
      <c r="DP111" s="817"/>
      <c r="DQ111" s="817" t="s">
        <v>121</v>
      </c>
      <c r="DR111" s="817"/>
      <c r="DS111" s="817"/>
      <c r="DT111" s="817"/>
      <c r="DU111" s="817"/>
      <c r="DV111" s="794" t="s">
        <v>121</v>
      </c>
      <c r="DW111" s="794"/>
      <c r="DX111" s="794"/>
      <c r="DY111" s="794"/>
      <c r="DZ111" s="795"/>
    </row>
    <row r="112" spans="1:131" s="230" customFormat="1" ht="26.25" customHeight="1">
      <c r="A112" s="912" t="s">
        <v>421</v>
      </c>
      <c r="B112" s="913"/>
      <c r="C112" s="752" t="s">
        <v>422</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121</v>
      </c>
      <c r="AB112" s="780"/>
      <c r="AC112" s="780"/>
      <c r="AD112" s="780"/>
      <c r="AE112" s="781"/>
      <c r="AF112" s="782" t="s">
        <v>121</v>
      </c>
      <c r="AG112" s="780"/>
      <c r="AH112" s="780"/>
      <c r="AI112" s="780"/>
      <c r="AJ112" s="781"/>
      <c r="AK112" s="782" t="s">
        <v>121</v>
      </c>
      <c r="AL112" s="780"/>
      <c r="AM112" s="780"/>
      <c r="AN112" s="780"/>
      <c r="AO112" s="781"/>
      <c r="AP112" s="824" t="s">
        <v>121</v>
      </c>
      <c r="AQ112" s="825"/>
      <c r="AR112" s="825"/>
      <c r="AS112" s="825"/>
      <c r="AT112" s="826"/>
      <c r="AU112" s="932"/>
      <c r="AV112" s="933"/>
      <c r="AW112" s="933"/>
      <c r="AX112" s="933"/>
      <c r="AY112" s="933"/>
      <c r="AZ112" s="815" t="s">
        <v>423</v>
      </c>
      <c r="BA112" s="752"/>
      <c r="BB112" s="752"/>
      <c r="BC112" s="752"/>
      <c r="BD112" s="752"/>
      <c r="BE112" s="752"/>
      <c r="BF112" s="752"/>
      <c r="BG112" s="752"/>
      <c r="BH112" s="752"/>
      <c r="BI112" s="752"/>
      <c r="BJ112" s="752"/>
      <c r="BK112" s="752"/>
      <c r="BL112" s="752"/>
      <c r="BM112" s="752"/>
      <c r="BN112" s="752"/>
      <c r="BO112" s="752"/>
      <c r="BP112" s="753"/>
      <c r="BQ112" s="816">
        <v>2611632</v>
      </c>
      <c r="BR112" s="817"/>
      <c r="BS112" s="817"/>
      <c r="BT112" s="817"/>
      <c r="BU112" s="817"/>
      <c r="BV112" s="817">
        <v>2362359</v>
      </c>
      <c r="BW112" s="817"/>
      <c r="BX112" s="817"/>
      <c r="BY112" s="817"/>
      <c r="BZ112" s="817"/>
      <c r="CA112" s="817">
        <v>2147518</v>
      </c>
      <c r="CB112" s="817"/>
      <c r="CC112" s="817"/>
      <c r="CD112" s="817"/>
      <c r="CE112" s="817"/>
      <c r="CF112" s="875">
        <v>63.4</v>
      </c>
      <c r="CG112" s="876"/>
      <c r="CH112" s="876"/>
      <c r="CI112" s="876"/>
      <c r="CJ112" s="876"/>
      <c r="CK112" s="927"/>
      <c r="CL112" s="821"/>
      <c r="CM112" s="815" t="s">
        <v>424</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121</v>
      </c>
      <c r="DH112" s="817"/>
      <c r="DI112" s="817"/>
      <c r="DJ112" s="817"/>
      <c r="DK112" s="817"/>
      <c r="DL112" s="817" t="s">
        <v>121</v>
      </c>
      <c r="DM112" s="817"/>
      <c r="DN112" s="817"/>
      <c r="DO112" s="817"/>
      <c r="DP112" s="817"/>
      <c r="DQ112" s="817" t="s">
        <v>121</v>
      </c>
      <c r="DR112" s="817"/>
      <c r="DS112" s="817"/>
      <c r="DT112" s="817"/>
      <c r="DU112" s="817"/>
      <c r="DV112" s="794" t="s">
        <v>121</v>
      </c>
      <c r="DW112" s="794"/>
      <c r="DX112" s="794"/>
      <c r="DY112" s="794"/>
      <c r="DZ112" s="795"/>
    </row>
    <row r="113" spans="1:130" s="230" customFormat="1" ht="26.25" customHeight="1">
      <c r="A113" s="914"/>
      <c r="B113" s="915"/>
      <c r="C113" s="752" t="s">
        <v>425</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312426</v>
      </c>
      <c r="AB113" s="919"/>
      <c r="AC113" s="919"/>
      <c r="AD113" s="919"/>
      <c r="AE113" s="920"/>
      <c r="AF113" s="921">
        <v>281458</v>
      </c>
      <c r="AG113" s="919"/>
      <c r="AH113" s="919"/>
      <c r="AI113" s="919"/>
      <c r="AJ113" s="920"/>
      <c r="AK113" s="921">
        <v>270097</v>
      </c>
      <c r="AL113" s="919"/>
      <c r="AM113" s="919"/>
      <c r="AN113" s="919"/>
      <c r="AO113" s="920"/>
      <c r="AP113" s="922">
        <v>8</v>
      </c>
      <c r="AQ113" s="923"/>
      <c r="AR113" s="923"/>
      <c r="AS113" s="923"/>
      <c r="AT113" s="924"/>
      <c r="AU113" s="932"/>
      <c r="AV113" s="933"/>
      <c r="AW113" s="933"/>
      <c r="AX113" s="933"/>
      <c r="AY113" s="933"/>
      <c r="AZ113" s="815" t="s">
        <v>426</v>
      </c>
      <c r="BA113" s="752"/>
      <c r="BB113" s="752"/>
      <c r="BC113" s="752"/>
      <c r="BD113" s="752"/>
      <c r="BE113" s="752"/>
      <c r="BF113" s="752"/>
      <c r="BG113" s="752"/>
      <c r="BH113" s="752"/>
      <c r="BI113" s="752"/>
      <c r="BJ113" s="752"/>
      <c r="BK113" s="752"/>
      <c r="BL113" s="752"/>
      <c r="BM113" s="752"/>
      <c r="BN113" s="752"/>
      <c r="BO113" s="752"/>
      <c r="BP113" s="753"/>
      <c r="BQ113" s="816" t="s">
        <v>121</v>
      </c>
      <c r="BR113" s="817"/>
      <c r="BS113" s="817"/>
      <c r="BT113" s="817"/>
      <c r="BU113" s="817"/>
      <c r="BV113" s="817" t="s">
        <v>121</v>
      </c>
      <c r="BW113" s="817"/>
      <c r="BX113" s="817"/>
      <c r="BY113" s="817"/>
      <c r="BZ113" s="817"/>
      <c r="CA113" s="817" t="s">
        <v>121</v>
      </c>
      <c r="CB113" s="817"/>
      <c r="CC113" s="817"/>
      <c r="CD113" s="817"/>
      <c r="CE113" s="817"/>
      <c r="CF113" s="875" t="s">
        <v>121</v>
      </c>
      <c r="CG113" s="876"/>
      <c r="CH113" s="876"/>
      <c r="CI113" s="876"/>
      <c r="CJ113" s="876"/>
      <c r="CK113" s="927"/>
      <c r="CL113" s="821"/>
      <c r="CM113" s="815" t="s">
        <v>427</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121</v>
      </c>
      <c r="DH113" s="780"/>
      <c r="DI113" s="780"/>
      <c r="DJ113" s="780"/>
      <c r="DK113" s="781"/>
      <c r="DL113" s="782" t="s">
        <v>121</v>
      </c>
      <c r="DM113" s="780"/>
      <c r="DN113" s="780"/>
      <c r="DO113" s="780"/>
      <c r="DP113" s="781"/>
      <c r="DQ113" s="782" t="s">
        <v>121</v>
      </c>
      <c r="DR113" s="780"/>
      <c r="DS113" s="780"/>
      <c r="DT113" s="780"/>
      <c r="DU113" s="781"/>
      <c r="DV113" s="824" t="s">
        <v>121</v>
      </c>
      <c r="DW113" s="825"/>
      <c r="DX113" s="825"/>
      <c r="DY113" s="825"/>
      <c r="DZ113" s="826"/>
    </row>
    <row r="114" spans="1:130" s="230" customFormat="1" ht="26.25" customHeight="1">
      <c r="A114" s="914"/>
      <c r="B114" s="915"/>
      <c r="C114" s="752" t="s">
        <v>428</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t="s">
        <v>121</v>
      </c>
      <c r="AB114" s="780"/>
      <c r="AC114" s="780"/>
      <c r="AD114" s="780"/>
      <c r="AE114" s="781"/>
      <c r="AF114" s="782" t="s">
        <v>121</v>
      </c>
      <c r="AG114" s="780"/>
      <c r="AH114" s="780"/>
      <c r="AI114" s="780"/>
      <c r="AJ114" s="781"/>
      <c r="AK114" s="782" t="s">
        <v>121</v>
      </c>
      <c r="AL114" s="780"/>
      <c r="AM114" s="780"/>
      <c r="AN114" s="780"/>
      <c r="AO114" s="781"/>
      <c r="AP114" s="824" t="s">
        <v>121</v>
      </c>
      <c r="AQ114" s="825"/>
      <c r="AR114" s="825"/>
      <c r="AS114" s="825"/>
      <c r="AT114" s="826"/>
      <c r="AU114" s="932"/>
      <c r="AV114" s="933"/>
      <c r="AW114" s="933"/>
      <c r="AX114" s="933"/>
      <c r="AY114" s="933"/>
      <c r="AZ114" s="815" t="s">
        <v>429</v>
      </c>
      <c r="BA114" s="752"/>
      <c r="BB114" s="752"/>
      <c r="BC114" s="752"/>
      <c r="BD114" s="752"/>
      <c r="BE114" s="752"/>
      <c r="BF114" s="752"/>
      <c r="BG114" s="752"/>
      <c r="BH114" s="752"/>
      <c r="BI114" s="752"/>
      <c r="BJ114" s="752"/>
      <c r="BK114" s="752"/>
      <c r="BL114" s="752"/>
      <c r="BM114" s="752"/>
      <c r="BN114" s="752"/>
      <c r="BO114" s="752"/>
      <c r="BP114" s="753"/>
      <c r="BQ114" s="816">
        <v>674677</v>
      </c>
      <c r="BR114" s="817"/>
      <c r="BS114" s="817"/>
      <c r="BT114" s="817"/>
      <c r="BU114" s="817"/>
      <c r="BV114" s="817">
        <v>686364</v>
      </c>
      <c r="BW114" s="817"/>
      <c r="BX114" s="817"/>
      <c r="BY114" s="817"/>
      <c r="BZ114" s="817"/>
      <c r="CA114" s="817">
        <v>691499</v>
      </c>
      <c r="CB114" s="817"/>
      <c r="CC114" s="817"/>
      <c r="CD114" s="817"/>
      <c r="CE114" s="817"/>
      <c r="CF114" s="875">
        <v>20.399999999999999</v>
      </c>
      <c r="CG114" s="876"/>
      <c r="CH114" s="876"/>
      <c r="CI114" s="876"/>
      <c r="CJ114" s="876"/>
      <c r="CK114" s="927"/>
      <c r="CL114" s="821"/>
      <c r="CM114" s="815" t="s">
        <v>430</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121</v>
      </c>
      <c r="DH114" s="780"/>
      <c r="DI114" s="780"/>
      <c r="DJ114" s="780"/>
      <c r="DK114" s="781"/>
      <c r="DL114" s="782" t="s">
        <v>121</v>
      </c>
      <c r="DM114" s="780"/>
      <c r="DN114" s="780"/>
      <c r="DO114" s="780"/>
      <c r="DP114" s="781"/>
      <c r="DQ114" s="782" t="s">
        <v>121</v>
      </c>
      <c r="DR114" s="780"/>
      <c r="DS114" s="780"/>
      <c r="DT114" s="780"/>
      <c r="DU114" s="781"/>
      <c r="DV114" s="824" t="s">
        <v>121</v>
      </c>
      <c r="DW114" s="825"/>
      <c r="DX114" s="825"/>
      <c r="DY114" s="825"/>
      <c r="DZ114" s="826"/>
    </row>
    <row r="115" spans="1:130" s="230" customFormat="1" ht="26.25" customHeight="1">
      <c r="A115" s="914"/>
      <c r="B115" s="915"/>
      <c r="C115" s="752" t="s">
        <v>431</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121</v>
      </c>
      <c r="AB115" s="919"/>
      <c r="AC115" s="919"/>
      <c r="AD115" s="919"/>
      <c r="AE115" s="920"/>
      <c r="AF115" s="921" t="s">
        <v>121</v>
      </c>
      <c r="AG115" s="919"/>
      <c r="AH115" s="919"/>
      <c r="AI115" s="919"/>
      <c r="AJ115" s="920"/>
      <c r="AK115" s="921" t="s">
        <v>121</v>
      </c>
      <c r="AL115" s="919"/>
      <c r="AM115" s="919"/>
      <c r="AN115" s="919"/>
      <c r="AO115" s="920"/>
      <c r="AP115" s="922" t="s">
        <v>121</v>
      </c>
      <c r="AQ115" s="923"/>
      <c r="AR115" s="923"/>
      <c r="AS115" s="923"/>
      <c r="AT115" s="924"/>
      <c r="AU115" s="932"/>
      <c r="AV115" s="933"/>
      <c r="AW115" s="933"/>
      <c r="AX115" s="933"/>
      <c r="AY115" s="933"/>
      <c r="AZ115" s="815" t="s">
        <v>432</v>
      </c>
      <c r="BA115" s="752"/>
      <c r="BB115" s="752"/>
      <c r="BC115" s="752"/>
      <c r="BD115" s="752"/>
      <c r="BE115" s="752"/>
      <c r="BF115" s="752"/>
      <c r="BG115" s="752"/>
      <c r="BH115" s="752"/>
      <c r="BI115" s="752"/>
      <c r="BJ115" s="752"/>
      <c r="BK115" s="752"/>
      <c r="BL115" s="752"/>
      <c r="BM115" s="752"/>
      <c r="BN115" s="752"/>
      <c r="BO115" s="752"/>
      <c r="BP115" s="753"/>
      <c r="BQ115" s="816">
        <v>2671</v>
      </c>
      <c r="BR115" s="817"/>
      <c r="BS115" s="817"/>
      <c r="BT115" s="817"/>
      <c r="BU115" s="817"/>
      <c r="BV115" s="817">
        <v>2459</v>
      </c>
      <c r="BW115" s="817"/>
      <c r="BX115" s="817"/>
      <c r="BY115" s="817"/>
      <c r="BZ115" s="817"/>
      <c r="CA115" s="817">
        <v>6869</v>
      </c>
      <c r="CB115" s="817"/>
      <c r="CC115" s="817"/>
      <c r="CD115" s="817"/>
      <c r="CE115" s="817"/>
      <c r="CF115" s="875">
        <v>0.2</v>
      </c>
      <c r="CG115" s="876"/>
      <c r="CH115" s="876"/>
      <c r="CI115" s="876"/>
      <c r="CJ115" s="876"/>
      <c r="CK115" s="927"/>
      <c r="CL115" s="821"/>
      <c r="CM115" s="815" t="s">
        <v>433</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121</v>
      </c>
      <c r="DH115" s="780"/>
      <c r="DI115" s="780"/>
      <c r="DJ115" s="780"/>
      <c r="DK115" s="781"/>
      <c r="DL115" s="782" t="s">
        <v>121</v>
      </c>
      <c r="DM115" s="780"/>
      <c r="DN115" s="780"/>
      <c r="DO115" s="780"/>
      <c r="DP115" s="781"/>
      <c r="DQ115" s="782" t="s">
        <v>121</v>
      </c>
      <c r="DR115" s="780"/>
      <c r="DS115" s="780"/>
      <c r="DT115" s="780"/>
      <c r="DU115" s="781"/>
      <c r="DV115" s="824" t="s">
        <v>121</v>
      </c>
      <c r="DW115" s="825"/>
      <c r="DX115" s="825"/>
      <c r="DY115" s="825"/>
      <c r="DZ115" s="826"/>
    </row>
    <row r="116" spans="1:130" s="230" customFormat="1" ht="26.25" customHeight="1">
      <c r="A116" s="916"/>
      <c r="B116" s="917"/>
      <c r="C116" s="839" t="s">
        <v>434</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121</v>
      </c>
      <c r="AB116" s="780"/>
      <c r="AC116" s="780"/>
      <c r="AD116" s="780"/>
      <c r="AE116" s="781"/>
      <c r="AF116" s="782" t="s">
        <v>121</v>
      </c>
      <c r="AG116" s="780"/>
      <c r="AH116" s="780"/>
      <c r="AI116" s="780"/>
      <c r="AJ116" s="781"/>
      <c r="AK116" s="782" t="s">
        <v>121</v>
      </c>
      <c r="AL116" s="780"/>
      <c r="AM116" s="780"/>
      <c r="AN116" s="780"/>
      <c r="AO116" s="781"/>
      <c r="AP116" s="824" t="s">
        <v>121</v>
      </c>
      <c r="AQ116" s="825"/>
      <c r="AR116" s="825"/>
      <c r="AS116" s="825"/>
      <c r="AT116" s="826"/>
      <c r="AU116" s="932"/>
      <c r="AV116" s="933"/>
      <c r="AW116" s="933"/>
      <c r="AX116" s="933"/>
      <c r="AY116" s="933"/>
      <c r="AZ116" s="909" t="s">
        <v>435</v>
      </c>
      <c r="BA116" s="910"/>
      <c r="BB116" s="910"/>
      <c r="BC116" s="910"/>
      <c r="BD116" s="910"/>
      <c r="BE116" s="910"/>
      <c r="BF116" s="910"/>
      <c r="BG116" s="910"/>
      <c r="BH116" s="910"/>
      <c r="BI116" s="910"/>
      <c r="BJ116" s="910"/>
      <c r="BK116" s="910"/>
      <c r="BL116" s="910"/>
      <c r="BM116" s="910"/>
      <c r="BN116" s="910"/>
      <c r="BO116" s="910"/>
      <c r="BP116" s="911"/>
      <c r="BQ116" s="816" t="s">
        <v>121</v>
      </c>
      <c r="BR116" s="817"/>
      <c r="BS116" s="817"/>
      <c r="BT116" s="817"/>
      <c r="BU116" s="817"/>
      <c r="BV116" s="817" t="s">
        <v>121</v>
      </c>
      <c r="BW116" s="817"/>
      <c r="BX116" s="817"/>
      <c r="BY116" s="817"/>
      <c r="BZ116" s="817"/>
      <c r="CA116" s="817" t="s">
        <v>121</v>
      </c>
      <c r="CB116" s="817"/>
      <c r="CC116" s="817"/>
      <c r="CD116" s="817"/>
      <c r="CE116" s="817"/>
      <c r="CF116" s="875" t="s">
        <v>121</v>
      </c>
      <c r="CG116" s="876"/>
      <c r="CH116" s="876"/>
      <c r="CI116" s="876"/>
      <c r="CJ116" s="876"/>
      <c r="CK116" s="927"/>
      <c r="CL116" s="821"/>
      <c r="CM116" s="815" t="s">
        <v>436</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121</v>
      </c>
      <c r="DH116" s="780"/>
      <c r="DI116" s="780"/>
      <c r="DJ116" s="780"/>
      <c r="DK116" s="781"/>
      <c r="DL116" s="782" t="s">
        <v>121</v>
      </c>
      <c r="DM116" s="780"/>
      <c r="DN116" s="780"/>
      <c r="DO116" s="780"/>
      <c r="DP116" s="781"/>
      <c r="DQ116" s="782" t="s">
        <v>121</v>
      </c>
      <c r="DR116" s="780"/>
      <c r="DS116" s="780"/>
      <c r="DT116" s="780"/>
      <c r="DU116" s="781"/>
      <c r="DV116" s="824" t="s">
        <v>121</v>
      </c>
      <c r="DW116" s="825"/>
      <c r="DX116" s="825"/>
      <c r="DY116" s="825"/>
      <c r="DZ116" s="826"/>
    </row>
    <row r="117" spans="1:130" s="230" customFormat="1" ht="26.25" customHeight="1">
      <c r="A117" s="895" t="s">
        <v>178</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437</v>
      </c>
      <c r="Z117" s="897"/>
      <c r="AA117" s="902">
        <v>837810</v>
      </c>
      <c r="AB117" s="903"/>
      <c r="AC117" s="903"/>
      <c r="AD117" s="903"/>
      <c r="AE117" s="904"/>
      <c r="AF117" s="905">
        <v>811460</v>
      </c>
      <c r="AG117" s="903"/>
      <c r="AH117" s="903"/>
      <c r="AI117" s="903"/>
      <c r="AJ117" s="904"/>
      <c r="AK117" s="905">
        <v>813533</v>
      </c>
      <c r="AL117" s="903"/>
      <c r="AM117" s="903"/>
      <c r="AN117" s="903"/>
      <c r="AO117" s="904"/>
      <c r="AP117" s="906"/>
      <c r="AQ117" s="907"/>
      <c r="AR117" s="907"/>
      <c r="AS117" s="907"/>
      <c r="AT117" s="908"/>
      <c r="AU117" s="932"/>
      <c r="AV117" s="933"/>
      <c r="AW117" s="933"/>
      <c r="AX117" s="933"/>
      <c r="AY117" s="933"/>
      <c r="AZ117" s="863" t="s">
        <v>438</v>
      </c>
      <c r="BA117" s="864"/>
      <c r="BB117" s="864"/>
      <c r="BC117" s="864"/>
      <c r="BD117" s="864"/>
      <c r="BE117" s="864"/>
      <c r="BF117" s="864"/>
      <c r="BG117" s="864"/>
      <c r="BH117" s="864"/>
      <c r="BI117" s="864"/>
      <c r="BJ117" s="864"/>
      <c r="BK117" s="864"/>
      <c r="BL117" s="864"/>
      <c r="BM117" s="864"/>
      <c r="BN117" s="864"/>
      <c r="BO117" s="864"/>
      <c r="BP117" s="865"/>
      <c r="BQ117" s="816" t="s">
        <v>121</v>
      </c>
      <c r="BR117" s="817"/>
      <c r="BS117" s="817"/>
      <c r="BT117" s="817"/>
      <c r="BU117" s="817"/>
      <c r="BV117" s="817" t="s">
        <v>121</v>
      </c>
      <c r="BW117" s="817"/>
      <c r="BX117" s="817"/>
      <c r="BY117" s="817"/>
      <c r="BZ117" s="817"/>
      <c r="CA117" s="817" t="s">
        <v>121</v>
      </c>
      <c r="CB117" s="817"/>
      <c r="CC117" s="817"/>
      <c r="CD117" s="817"/>
      <c r="CE117" s="817"/>
      <c r="CF117" s="875" t="s">
        <v>121</v>
      </c>
      <c r="CG117" s="876"/>
      <c r="CH117" s="876"/>
      <c r="CI117" s="876"/>
      <c r="CJ117" s="876"/>
      <c r="CK117" s="927"/>
      <c r="CL117" s="821"/>
      <c r="CM117" s="815" t="s">
        <v>439</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121</v>
      </c>
      <c r="DH117" s="780"/>
      <c r="DI117" s="780"/>
      <c r="DJ117" s="780"/>
      <c r="DK117" s="781"/>
      <c r="DL117" s="782" t="s">
        <v>121</v>
      </c>
      <c r="DM117" s="780"/>
      <c r="DN117" s="780"/>
      <c r="DO117" s="780"/>
      <c r="DP117" s="781"/>
      <c r="DQ117" s="782" t="s">
        <v>121</v>
      </c>
      <c r="DR117" s="780"/>
      <c r="DS117" s="780"/>
      <c r="DT117" s="780"/>
      <c r="DU117" s="781"/>
      <c r="DV117" s="824" t="s">
        <v>121</v>
      </c>
      <c r="DW117" s="825"/>
      <c r="DX117" s="825"/>
      <c r="DY117" s="825"/>
      <c r="DZ117" s="826"/>
    </row>
    <row r="118" spans="1:130" s="230" customFormat="1" ht="26.25" customHeight="1">
      <c r="A118" s="895" t="s">
        <v>413</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410</v>
      </c>
      <c r="AB118" s="896"/>
      <c r="AC118" s="896"/>
      <c r="AD118" s="896"/>
      <c r="AE118" s="897"/>
      <c r="AF118" s="898" t="s">
        <v>411</v>
      </c>
      <c r="AG118" s="896"/>
      <c r="AH118" s="896"/>
      <c r="AI118" s="896"/>
      <c r="AJ118" s="897"/>
      <c r="AK118" s="898" t="s">
        <v>295</v>
      </c>
      <c r="AL118" s="896"/>
      <c r="AM118" s="896"/>
      <c r="AN118" s="896"/>
      <c r="AO118" s="897"/>
      <c r="AP118" s="899" t="s">
        <v>412</v>
      </c>
      <c r="AQ118" s="900"/>
      <c r="AR118" s="900"/>
      <c r="AS118" s="900"/>
      <c r="AT118" s="901"/>
      <c r="AU118" s="932"/>
      <c r="AV118" s="933"/>
      <c r="AW118" s="933"/>
      <c r="AX118" s="933"/>
      <c r="AY118" s="933"/>
      <c r="AZ118" s="838" t="s">
        <v>440</v>
      </c>
      <c r="BA118" s="839"/>
      <c r="BB118" s="839"/>
      <c r="BC118" s="839"/>
      <c r="BD118" s="839"/>
      <c r="BE118" s="839"/>
      <c r="BF118" s="839"/>
      <c r="BG118" s="839"/>
      <c r="BH118" s="839"/>
      <c r="BI118" s="839"/>
      <c r="BJ118" s="839"/>
      <c r="BK118" s="839"/>
      <c r="BL118" s="839"/>
      <c r="BM118" s="839"/>
      <c r="BN118" s="839"/>
      <c r="BO118" s="839"/>
      <c r="BP118" s="840"/>
      <c r="BQ118" s="879" t="s">
        <v>121</v>
      </c>
      <c r="BR118" s="845"/>
      <c r="BS118" s="845"/>
      <c r="BT118" s="845"/>
      <c r="BU118" s="845"/>
      <c r="BV118" s="845" t="s">
        <v>121</v>
      </c>
      <c r="BW118" s="845"/>
      <c r="BX118" s="845"/>
      <c r="BY118" s="845"/>
      <c r="BZ118" s="845"/>
      <c r="CA118" s="845" t="s">
        <v>121</v>
      </c>
      <c r="CB118" s="845"/>
      <c r="CC118" s="845"/>
      <c r="CD118" s="845"/>
      <c r="CE118" s="845"/>
      <c r="CF118" s="875" t="s">
        <v>121</v>
      </c>
      <c r="CG118" s="876"/>
      <c r="CH118" s="876"/>
      <c r="CI118" s="876"/>
      <c r="CJ118" s="876"/>
      <c r="CK118" s="927"/>
      <c r="CL118" s="821"/>
      <c r="CM118" s="815" t="s">
        <v>441</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121</v>
      </c>
      <c r="DH118" s="780"/>
      <c r="DI118" s="780"/>
      <c r="DJ118" s="780"/>
      <c r="DK118" s="781"/>
      <c r="DL118" s="782" t="s">
        <v>121</v>
      </c>
      <c r="DM118" s="780"/>
      <c r="DN118" s="780"/>
      <c r="DO118" s="780"/>
      <c r="DP118" s="781"/>
      <c r="DQ118" s="782" t="s">
        <v>121</v>
      </c>
      <c r="DR118" s="780"/>
      <c r="DS118" s="780"/>
      <c r="DT118" s="780"/>
      <c r="DU118" s="781"/>
      <c r="DV118" s="824" t="s">
        <v>121</v>
      </c>
      <c r="DW118" s="825"/>
      <c r="DX118" s="825"/>
      <c r="DY118" s="825"/>
      <c r="DZ118" s="826"/>
    </row>
    <row r="119" spans="1:130" s="230" customFormat="1" ht="26.25" customHeight="1">
      <c r="A119" s="818" t="s">
        <v>416</v>
      </c>
      <c r="B119" s="819"/>
      <c r="C119" s="860" t="s">
        <v>417</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121</v>
      </c>
      <c r="AB119" s="889"/>
      <c r="AC119" s="889"/>
      <c r="AD119" s="889"/>
      <c r="AE119" s="890"/>
      <c r="AF119" s="891" t="s">
        <v>121</v>
      </c>
      <c r="AG119" s="889"/>
      <c r="AH119" s="889"/>
      <c r="AI119" s="889"/>
      <c r="AJ119" s="890"/>
      <c r="AK119" s="891" t="s">
        <v>121</v>
      </c>
      <c r="AL119" s="889"/>
      <c r="AM119" s="889"/>
      <c r="AN119" s="889"/>
      <c r="AO119" s="890"/>
      <c r="AP119" s="892" t="s">
        <v>121</v>
      </c>
      <c r="AQ119" s="893"/>
      <c r="AR119" s="893"/>
      <c r="AS119" s="893"/>
      <c r="AT119" s="894"/>
      <c r="AU119" s="934"/>
      <c r="AV119" s="935"/>
      <c r="AW119" s="935"/>
      <c r="AX119" s="935"/>
      <c r="AY119" s="935"/>
      <c r="AZ119" s="251" t="s">
        <v>178</v>
      </c>
      <c r="BA119" s="251"/>
      <c r="BB119" s="251"/>
      <c r="BC119" s="251"/>
      <c r="BD119" s="251"/>
      <c r="BE119" s="251"/>
      <c r="BF119" s="251"/>
      <c r="BG119" s="251"/>
      <c r="BH119" s="251"/>
      <c r="BI119" s="251"/>
      <c r="BJ119" s="251"/>
      <c r="BK119" s="251"/>
      <c r="BL119" s="251"/>
      <c r="BM119" s="251"/>
      <c r="BN119" s="251"/>
      <c r="BO119" s="877" t="s">
        <v>442</v>
      </c>
      <c r="BP119" s="878"/>
      <c r="BQ119" s="879">
        <v>7544680</v>
      </c>
      <c r="BR119" s="845"/>
      <c r="BS119" s="845"/>
      <c r="BT119" s="845"/>
      <c r="BU119" s="845"/>
      <c r="BV119" s="845">
        <v>7623904</v>
      </c>
      <c r="BW119" s="845"/>
      <c r="BX119" s="845"/>
      <c r="BY119" s="845"/>
      <c r="BZ119" s="845"/>
      <c r="CA119" s="845">
        <v>8447429</v>
      </c>
      <c r="CB119" s="845"/>
      <c r="CC119" s="845"/>
      <c r="CD119" s="845"/>
      <c r="CE119" s="845"/>
      <c r="CF119" s="748"/>
      <c r="CG119" s="749"/>
      <c r="CH119" s="749"/>
      <c r="CI119" s="749"/>
      <c r="CJ119" s="834"/>
      <c r="CK119" s="928"/>
      <c r="CL119" s="823"/>
      <c r="CM119" s="838" t="s">
        <v>443</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121</v>
      </c>
      <c r="DH119" s="764"/>
      <c r="DI119" s="764"/>
      <c r="DJ119" s="764"/>
      <c r="DK119" s="765"/>
      <c r="DL119" s="766" t="s">
        <v>121</v>
      </c>
      <c r="DM119" s="764"/>
      <c r="DN119" s="764"/>
      <c r="DO119" s="764"/>
      <c r="DP119" s="765"/>
      <c r="DQ119" s="766" t="s">
        <v>121</v>
      </c>
      <c r="DR119" s="764"/>
      <c r="DS119" s="764"/>
      <c r="DT119" s="764"/>
      <c r="DU119" s="765"/>
      <c r="DV119" s="848" t="s">
        <v>121</v>
      </c>
      <c r="DW119" s="849"/>
      <c r="DX119" s="849"/>
      <c r="DY119" s="849"/>
      <c r="DZ119" s="850"/>
    </row>
    <row r="120" spans="1:130" s="230" customFormat="1" ht="26.25" customHeight="1">
      <c r="A120" s="820"/>
      <c r="B120" s="821"/>
      <c r="C120" s="815" t="s">
        <v>420</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121</v>
      </c>
      <c r="AB120" s="780"/>
      <c r="AC120" s="780"/>
      <c r="AD120" s="780"/>
      <c r="AE120" s="781"/>
      <c r="AF120" s="782" t="s">
        <v>121</v>
      </c>
      <c r="AG120" s="780"/>
      <c r="AH120" s="780"/>
      <c r="AI120" s="780"/>
      <c r="AJ120" s="781"/>
      <c r="AK120" s="782" t="s">
        <v>121</v>
      </c>
      <c r="AL120" s="780"/>
      <c r="AM120" s="780"/>
      <c r="AN120" s="780"/>
      <c r="AO120" s="781"/>
      <c r="AP120" s="824" t="s">
        <v>121</v>
      </c>
      <c r="AQ120" s="825"/>
      <c r="AR120" s="825"/>
      <c r="AS120" s="825"/>
      <c r="AT120" s="826"/>
      <c r="AU120" s="880" t="s">
        <v>444</v>
      </c>
      <c r="AV120" s="881"/>
      <c r="AW120" s="881"/>
      <c r="AX120" s="881"/>
      <c r="AY120" s="882"/>
      <c r="AZ120" s="860" t="s">
        <v>445</v>
      </c>
      <c r="BA120" s="808"/>
      <c r="BB120" s="808"/>
      <c r="BC120" s="808"/>
      <c r="BD120" s="808"/>
      <c r="BE120" s="808"/>
      <c r="BF120" s="808"/>
      <c r="BG120" s="808"/>
      <c r="BH120" s="808"/>
      <c r="BI120" s="808"/>
      <c r="BJ120" s="808"/>
      <c r="BK120" s="808"/>
      <c r="BL120" s="808"/>
      <c r="BM120" s="808"/>
      <c r="BN120" s="808"/>
      <c r="BO120" s="808"/>
      <c r="BP120" s="809"/>
      <c r="BQ120" s="861">
        <v>5779442</v>
      </c>
      <c r="BR120" s="842"/>
      <c r="BS120" s="842"/>
      <c r="BT120" s="842"/>
      <c r="BU120" s="842"/>
      <c r="BV120" s="842">
        <v>5623551</v>
      </c>
      <c r="BW120" s="842"/>
      <c r="BX120" s="842"/>
      <c r="BY120" s="842"/>
      <c r="BZ120" s="842"/>
      <c r="CA120" s="842">
        <v>5244405</v>
      </c>
      <c r="CB120" s="842"/>
      <c r="CC120" s="842"/>
      <c r="CD120" s="842"/>
      <c r="CE120" s="842"/>
      <c r="CF120" s="866">
        <v>154.9</v>
      </c>
      <c r="CG120" s="867"/>
      <c r="CH120" s="867"/>
      <c r="CI120" s="867"/>
      <c r="CJ120" s="867"/>
      <c r="CK120" s="868" t="s">
        <v>446</v>
      </c>
      <c r="CL120" s="852"/>
      <c r="CM120" s="852"/>
      <c r="CN120" s="852"/>
      <c r="CO120" s="853"/>
      <c r="CP120" s="872" t="s">
        <v>395</v>
      </c>
      <c r="CQ120" s="873"/>
      <c r="CR120" s="873"/>
      <c r="CS120" s="873"/>
      <c r="CT120" s="873"/>
      <c r="CU120" s="873"/>
      <c r="CV120" s="873"/>
      <c r="CW120" s="873"/>
      <c r="CX120" s="873"/>
      <c r="CY120" s="873"/>
      <c r="CZ120" s="873"/>
      <c r="DA120" s="873"/>
      <c r="DB120" s="873"/>
      <c r="DC120" s="873"/>
      <c r="DD120" s="873"/>
      <c r="DE120" s="873"/>
      <c r="DF120" s="874"/>
      <c r="DG120" s="861">
        <v>2611632</v>
      </c>
      <c r="DH120" s="842"/>
      <c r="DI120" s="842"/>
      <c r="DJ120" s="842"/>
      <c r="DK120" s="842"/>
      <c r="DL120" s="842">
        <v>2362359</v>
      </c>
      <c r="DM120" s="842"/>
      <c r="DN120" s="842"/>
      <c r="DO120" s="842"/>
      <c r="DP120" s="842"/>
      <c r="DQ120" s="842">
        <v>2147518</v>
      </c>
      <c r="DR120" s="842"/>
      <c r="DS120" s="842"/>
      <c r="DT120" s="842"/>
      <c r="DU120" s="842"/>
      <c r="DV120" s="843">
        <v>63.4</v>
      </c>
      <c r="DW120" s="843"/>
      <c r="DX120" s="843"/>
      <c r="DY120" s="843"/>
      <c r="DZ120" s="844"/>
    </row>
    <row r="121" spans="1:130" s="230" customFormat="1" ht="26.25" customHeight="1">
      <c r="A121" s="820"/>
      <c r="B121" s="821"/>
      <c r="C121" s="863" t="s">
        <v>447</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121</v>
      </c>
      <c r="AB121" s="780"/>
      <c r="AC121" s="780"/>
      <c r="AD121" s="780"/>
      <c r="AE121" s="781"/>
      <c r="AF121" s="782" t="s">
        <v>121</v>
      </c>
      <c r="AG121" s="780"/>
      <c r="AH121" s="780"/>
      <c r="AI121" s="780"/>
      <c r="AJ121" s="781"/>
      <c r="AK121" s="782" t="s">
        <v>121</v>
      </c>
      <c r="AL121" s="780"/>
      <c r="AM121" s="780"/>
      <c r="AN121" s="780"/>
      <c r="AO121" s="781"/>
      <c r="AP121" s="824" t="s">
        <v>121</v>
      </c>
      <c r="AQ121" s="825"/>
      <c r="AR121" s="825"/>
      <c r="AS121" s="825"/>
      <c r="AT121" s="826"/>
      <c r="AU121" s="883"/>
      <c r="AV121" s="884"/>
      <c r="AW121" s="884"/>
      <c r="AX121" s="884"/>
      <c r="AY121" s="885"/>
      <c r="AZ121" s="815" t="s">
        <v>448</v>
      </c>
      <c r="BA121" s="752"/>
      <c r="BB121" s="752"/>
      <c r="BC121" s="752"/>
      <c r="BD121" s="752"/>
      <c r="BE121" s="752"/>
      <c r="BF121" s="752"/>
      <c r="BG121" s="752"/>
      <c r="BH121" s="752"/>
      <c r="BI121" s="752"/>
      <c r="BJ121" s="752"/>
      <c r="BK121" s="752"/>
      <c r="BL121" s="752"/>
      <c r="BM121" s="752"/>
      <c r="BN121" s="752"/>
      <c r="BO121" s="752"/>
      <c r="BP121" s="753"/>
      <c r="BQ121" s="816">
        <v>214850</v>
      </c>
      <c r="BR121" s="817"/>
      <c r="BS121" s="817"/>
      <c r="BT121" s="817"/>
      <c r="BU121" s="817"/>
      <c r="BV121" s="817">
        <v>246350</v>
      </c>
      <c r="BW121" s="817"/>
      <c r="BX121" s="817"/>
      <c r="BY121" s="817"/>
      <c r="BZ121" s="817"/>
      <c r="CA121" s="817">
        <v>248890</v>
      </c>
      <c r="CB121" s="817"/>
      <c r="CC121" s="817"/>
      <c r="CD121" s="817"/>
      <c r="CE121" s="817"/>
      <c r="CF121" s="875">
        <v>7.4</v>
      </c>
      <c r="CG121" s="876"/>
      <c r="CH121" s="876"/>
      <c r="CI121" s="876"/>
      <c r="CJ121" s="876"/>
      <c r="CK121" s="869"/>
      <c r="CL121" s="855"/>
      <c r="CM121" s="855"/>
      <c r="CN121" s="855"/>
      <c r="CO121" s="856"/>
      <c r="CP121" s="835" t="s">
        <v>391</v>
      </c>
      <c r="CQ121" s="836"/>
      <c r="CR121" s="836"/>
      <c r="CS121" s="836"/>
      <c r="CT121" s="836"/>
      <c r="CU121" s="836"/>
      <c r="CV121" s="836"/>
      <c r="CW121" s="836"/>
      <c r="CX121" s="836"/>
      <c r="CY121" s="836"/>
      <c r="CZ121" s="836"/>
      <c r="DA121" s="836"/>
      <c r="DB121" s="836"/>
      <c r="DC121" s="836"/>
      <c r="DD121" s="836"/>
      <c r="DE121" s="836"/>
      <c r="DF121" s="837"/>
      <c r="DG121" s="816" t="s">
        <v>121</v>
      </c>
      <c r="DH121" s="817"/>
      <c r="DI121" s="817"/>
      <c r="DJ121" s="817"/>
      <c r="DK121" s="817"/>
      <c r="DL121" s="817" t="s">
        <v>121</v>
      </c>
      <c r="DM121" s="817"/>
      <c r="DN121" s="817"/>
      <c r="DO121" s="817"/>
      <c r="DP121" s="817"/>
      <c r="DQ121" s="817" t="s">
        <v>121</v>
      </c>
      <c r="DR121" s="817"/>
      <c r="DS121" s="817"/>
      <c r="DT121" s="817"/>
      <c r="DU121" s="817"/>
      <c r="DV121" s="794" t="s">
        <v>121</v>
      </c>
      <c r="DW121" s="794"/>
      <c r="DX121" s="794"/>
      <c r="DY121" s="794"/>
      <c r="DZ121" s="795"/>
    </row>
    <row r="122" spans="1:130" s="230" customFormat="1" ht="26.25" customHeight="1">
      <c r="A122" s="820"/>
      <c r="B122" s="821"/>
      <c r="C122" s="815" t="s">
        <v>430</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121</v>
      </c>
      <c r="AB122" s="780"/>
      <c r="AC122" s="780"/>
      <c r="AD122" s="780"/>
      <c r="AE122" s="781"/>
      <c r="AF122" s="782" t="s">
        <v>121</v>
      </c>
      <c r="AG122" s="780"/>
      <c r="AH122" s="780"/>
      <c r="AI122" s="780"/>
      <c r="AJ122" s="781"/>
      <c r="AK122" s="782" t="s">
        <v>121</v>
      </c>
      <c r="AL122" s="780"/>
      <c r="AM122" s="780"/>
      <c r="AN122" s="780"/>
      <c r="AO122" s="781"/>
      <c r="AP122" s="824" t="s">
        <v>121</v>
      </c>
      <c r="AQ122" s="825"/>
      <c r="AR122" s="825"/>
      <c r="AS122" s="825"/>
      <c r="AT122" s="826"/>
      <c r="AU122" s="883"/>
      <c r="AV122" s="884"/>
      <c r="AW122" s="884"/>
      <c r="AX122" s="884"/>
      <c r="AY122" s="885"/>
      <c r="AZ122" s="838" t="s">
        <v>449</v>
      </c>
      <c r="BA122" s="839"/>
      <c r="BB122" s="839"/>
      <c r="BC122" s="839"/>
      <c r="BD122" s="839"/>
      <c r="BE122" s="839"/>
      <c r="BF122" s="839"/>
      <c r="BG122" s="839"/>
      <c r="BH122" s="839"/>
      <c r="BI122" s="839"/>
      <c r="BJ122" s="839"/>
      <c r="BK122" s="839"/>
      <c r="BL122" s="839"/>
      <c r="BM122" s="839"/>
      <c r="BN122" s="839"/>
      <c r="BO122" s="839"/>
      <c r="BP122" s="840"/>
      <c r="BQ122" s="879">
        <v>4861494</v>
      </c>
      <c r="BR122" s="845"/>
      <c r="BS122" s="845"/>
      <c r="BT122" s="845"/>
      <c r="BU122" s="845"/>
      <c r="BV122" s="845">
        <v>4950959</v>
      </c>
      <c r="BW122" s="845"/>
      <c r="BX122" s="845"/>
      <c r="BY122" s="845"/>
      <c r="BZ122" s="845"/>
      <c r="CA122" s="845">
        <v>5765636</v>
      </c>
      <c r="CB122" s="845"/>
      <c r="CC122" s="845"/>
      <c r="CD122" s="845"/>
      <c r="CE122" s="845"/>
      <c r="CF122" s="846">
        <v>170.3</v>
      </c>
      <c r="CG122" s="847"/>
      <c r="CH122" s="847"/>
      <c r="CI122" s="847"/>
      <c r="CJ122" s="847"/>
      <c r="CK122" s="869"/>
      <c r="CL122" s="855"/>
      <c r="CM122" s="855"/>
      <c r="CN122" s="855"/>
      <c r="CO122" s="856"/>
      <c r="CP122" s="835" t="s">
        <v>392</v>
      </c>
      <c r="CQ122" s="836"/>
      <c r="CR122" s="836"/>
      <c r="CS122" s="836"/>
      <c r="CT122" s="836"/>
      <c r="CU122" s="836"/>
      <c r="CV122" s="836"/>
      <c r="CW122" s="836"/>
      <c r="CX122" s="836"/>
      <c r="CY122" s="836"/>
      <c r="CZ122" s="836"/>
      <c r="DA122" s="836"/>
      <c r="DB122" s="836"/>
      <c r="DC122" s="836"/>
      <c r="DD122" s="836"/>
      <c r="DE122" s="836"/>
      <c r="DF122" s="837"/>
      <c r="DG122" s="816" t="s">
        <v>121</v>
      </c>
      <c r="DH122" s="817"/>
      <c r="DI122" s="817"/>
      <c r="DJ122" s="817"/>
      <c r="DK122" s="817"/>
      <c r="DL122" s="817" t="s">
        <v>121</v>
      </c>
      <c r="DM122" s="817"/>
      <c r="DN122" s="817"/>
      <c r="DO122" s="817"/>
      <c r="DP122" s="817"/>
      <c r="DQ122" s="817" t="s">
        <v>121</v>
      </c>
      <c r="DR122" s="817"/>
      <c r="DS122" s="817"/>
      <c r="DT122" s="817"/>
      <c r="DU122" s="817"/>
      <c r="DV122" s="794" t="s">
        <v>121</v>
      </c>
      <c r="DW122" s="794"/>
      <c r="DX122" s="794"/>
      <c r="DY122" s="794"/>
      <c r="DZ122" s="795"/>
    </row>
    <row r="123" spans="1:130" s="230" customFormat="1" ht="26.25" customHeight="1">
      <c r="A123" s="820"/>
      <c r="B123" s="821"/>
      <c r="C123" s="815" t="s">
        <v>436</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121</v>
      </c>
      <c r="AB123" s="780"/>
      <c r="AC123" s="780"/>
      <c r="AD123" s="780"/>
      <c r="AE123" s="781"/>
      <c r="AF123" s="782" t="s">
        <v>121</v>
      </c>
      <c r="AG123" s="780"/>
      <c r="AH123" s="780"/>
      <c r="AI123" s="780"/>
      <c r="AJ123" s="781"/>
      <c r="AK123" s="782" t="s">
        <v>121</v>
      </c>
      <c r="AL123" s="780"/>
      <c r="AM123" s="780"/>
      <c r="AN123" s="780"/>
      <c r="AO123" s="781"/>
      <c r="AP123" s="824" t="s">
        <v>121</v>
      </c>
      <c r="AQ123" s="825"/>
      <c r="AR123" s="825"/>
      <c r="AS123" s="825"/>
      <c r="AT123" s="826"/>
      <c r="AU123" s="886"/>
      <c r="AV123" s="887"/>
      <c r="AW123" s="887"/>
      <c r="AX123" s="887"/>
      <c r="AY123" s="887"/>
      <c r="AZ123" s="251" t="s">
        <v>178</v>
      </c>
      <c r="BA123" s="251"/>
      <c r="BB123" s="251"/>
      <c r="BC123" s="251"/>
      <c r="BD123" s="251"/>
      <c r="BE123" s="251"/>
      <c r="BF123" s="251"/>
      <c r="BG123" s="251"/>
      <c r="BH123" s="251"/>
      <c r="BI123" s="251"/>
      <c r="BJ123" s="251"/>
      <c r="BK123" s="251"/>
      <c r="BL123" s="251"/>
      <c r="BM123" s="251"/>
      <c r="BN123" s="251"/>
      <c r="BO123" s="877" t="s">
        <v>450</v>
      </c>
      <c r="BP123" s="878"/>
      <c r="BQ123" s="832">
        <v>10855786</v>
      </c>
      <c r="BR123" s="833"/>
      <c r="BS123" s="833"/>
      <c r="BT123" s="833"/>
      <c r="BU123" s="833"/>
      <c r="BV123" s="833">
        <v>10820860</v>
      </c>
      <c r="BW123" s="833"/>
      <c r="BX123" s="833"/>
      <c r="BY123" s="833"/>
      <c r="BZ123" s="833"/>
      <c r="CA123" s="833">
        <v>11258931</v>
      </c>
      <c r="CB123" s="833"/>
      <c r="CC123" s="833"/>
      <c r="CD123" s="833"/>
      <c r="CE123" s="833"/>
      <c r="CF123" s="748"/>
      <c r="CG123" s="749"/>
      <c r="CH123" s="749"/>
      <c r="CI123" s="749"/>
      <c r="CJ123" s="834"/>
      <c r="CK123" s="869"/>
      <c r="CL123" s="855"/>
      <c r="CM123" s="855"/>
      <c r="CN123" s="855"/>
      <c r="CO123" s="856"/>
      <c r="CP123" s="835" t="s">
        <v>390</v>
      </c>
      <c r="CQ123" s="836"/>
      <c r="CR123" s="836"/>
      <c r="CS123" s="836"/>
      <c r="CT123" s="836"/>
      <c r="CU123" s="836"/>
      <c r="CV123" s="836"/>
      <c r="CW123" s="836"/>
      <c r="CX123" s="836"/>
      <c r="CY123" s="836"/>
      <c r="CZ123" s="836"/>
      <c r="DA123" s="836"/>
      <c r="DB123" s="836"/>
      <c r="DC123" s="836"/>
      <c r="DD123" s="836"/>
      <c r="DE123" s="836"/>
      <c r="DF123" s="837"/>
      <c r="DG123" s="779" t="s">
        <v>121</v>
      </c>
      <c r="DH123" s="780"/>
      <c r="DI123" s="780"/>
      <c r="DJ123" s="780"/>
      <c r="DK123" s="781"/>
      <c r="DL123" s="782" t="s">
        <v>121</v>
      </c>
      <c r="DM123" s="780"/>
      <c r="DN123" s="780"/>
      <c r="DO123" s="780"/>
      <c r="DP123" s="781"/>
      <c r="DQ123" s="782" t="s">
        <v>121</v>
      </c>
      <c r="DR123" s="780"/>
      <c r="DS123" s="780"/>
      <c r="DT123" s="780"/>
      <c r="DU123" s="781"/>
      <c r="DV123" s="824" t="s">
        <v>121</v>
      </c>
      <c r="DW123" s="825"/>
      <c r="DX123" s="825"/>
      <c r="DY123" s="825"/>
      <c r="DZ123" s="826"/>
    </row>
    <row r="124" spans="1:130" s="230" customFormat="1" ht="26.25" customHeight="1" thickBot="1">
      <c r="A124" s="820"/>
      <c r="B124" s="821"/>
      <c r="C124" s="815" t="s">
        <v>439</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121</v>
      </c>
      <c r="AB124" s="780"/>
      <c r="AC124" s="780"/>
      <c r="AD124" s="780"/>
      <c r="AE124" s="781"/>
      <c r="AF124" s="782" t="s">
        <v>121</v>
      </c>
      <c r="AG124" s="780"/>
      <c r="AH124" s="780"/>
      <c r="AI124" s="780"/>
      <c r="AJ124" s="781"/>
      <c r="AK124" s="782" t="s">
        <v>121</v>
      </c>
      <c r="AL124" s="780"/>
      <c r="AM124" s="780"/>
      <c r="AN124" s="780"/>
      <c r="AO124" s="781"/>
      <c r="AP124" s="824" t="s">
        <v>121</v>
      </c>
      <c r="AQ124" s="825"/>
      <c r="AR124" s="825"/>
      <c r="AS124" s="825"/>
      <c r="AT124" s="826"/>
      <c r="AU124" s="827" t="s">
        <v>451</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121</v>
      </c>
      <c r="BR124" s="831"/>
      <c r="BS124" s="831"/>
      <c r="BT124" s="831"/>
      <c r="BU124" s="831"/>
      <c r="BV124" s="831" t="s">
        <v>121</v>
      </c>
      <c r="BW124" s="831"/>
      <c r="BX124" s="831"/>
      <c r="BY124" s="831"/>
      <c r="BZ124" s="831"/>
      <c r="CA124" s="831" t="s">
        <v>121</v>
      </c>
      <c r="CB124" s="831"/>
      <c r="CC124" s="831"/>
      <c r="CD124" s="831"/>
      <c r="CE124" s="831"/>
      <c r="CF124" s="726"/>
      <c r="CG124" s="727"/>
      <c r="CH124" s="727"/>
      <c r="CI124" s="727"/>
      <c r="CJ124" s="862"/>
      <c r="CK124" s="870"/>
      <c r="CL124" s="870"/>
      <c r="CM124" s="870"/>
      <c r="CN124" s="870"/>
      <c r="CO124" s="871"/>
      <c r="CP124" s="835" t="s">
        <v>452</v>
      </c>
      <c r="CQ124" s="836"/>
      <c r="CR124" s="836"/>
      <c r="CS124" s="836"/>
      <c r="CT124" s="836"/>
      <c r="CU124" s="836"/>
      <c r="CV124" s="836"/>
      <c r="CW124" s="836"/>
      <c r="CX124" s="836"/>
      <c r="CY124" s="836"/>
      <c r="CZ124" s="836"/>
      <c r="DA124" s="836"/>
      <c r="DB124" s="836"/>
      <c r="DC124" s="836"/>
      <c r="DD124" s="836"/>
      <c r="DE124" s="836"/>
      <c r="DF124" s="837"/>
      <c r="DG124" s="763" t="s">
        <v>121</v>
      </c>
      <c r="DH124" s="764"/>
      <c r="DI124" s="764"/>
      <c r="DJ124" s="764"/>
      <c r="DK124" s="765"/>
      <c r="DL124" s="766" t="s">
        <v>121</v>
      </c>
      <c r="DM124" s="764"/>
      <c r="DN124" s="764"/>
      <c r="DO124" s="764"/>
      <c r="DP124" s="765"/>
      <c r="DQ124" s="766" t="s">
        <v>121</v>
      </c>
      <c r="DR124" s="764"/>
      <c r="DS124" s="764"/>
      <c r="DT124" s="764"/>
      <c r="DU124" s="765"/>
      <c r="DV124" s="848" t="s">
        <v>121</v>
      </c>
      <c r="DW124" s="849"/>
      <c r="DX124" s="849"/>
      <c r="DY124" s="849"/>
      <c r="DZ124" s="850"/>
    </row>
    <row r="125" spans="1:130" s="230" customFormat="1" ht="26.25" customHeight="1">
      <c r="A125" s="820"/>
      <c r="B125" s="821"/>
      <c r="C125" s="815" t="s">
        <v>441</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121</v>
      </c>
      <c r="AB125" s="780"/>
      <c r="AC125" s="780"/>
      <c r="AD125" s="780"/>
      <c r="AE125" s="781"/>
      <c r="AF125" s="782" t="s">
        <v>121</v>
      </c>
      <c r="AG125" s="780"/>
      <c r="AH125" s="780"/>
      <c r="AI125" s="780"/>
      <c r="AJ125" s="781"/>
      <c r="AK125" s="782" t="s">
        <v>121</v>
      </c>
      <c r="AL125" s="780"/>
      <c r="AM125" s="780"/>
      <c r="AN125" s="780"/>
      <c r="AO125" s="781"/>
      <c r="AP125" s="824" t="s">
        <v>121</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453</v>
      </c>
      <c r="CL125" s="852"/>
      <c r="CM125" s="852"/>
      <c r="CN125" s="852"/>
      <c r="CO125" s="853"/>
      <c r="CP125" s="860" t="s">
        <v>454</v>
      </c>
      <c r="CQ125" s="808"/>
      <c r="CR125" s="808"/>
      <c r="CS125" s="808"/>
      <c r="CT125" s="808"/>
      <c r="CU125" s="808"/>
      <c r="CV125" s="808"/>
      <c r="CW125" s="808"/>
      <c r="CX125" s="808"/>
      <c r="CY125" s="808"/>
      <c r="CZ125" s="808"/>
      <c r="DA125" s="808"/>
      <c r="DB125" s="808"/>
      <c r="DC125" s="808"/>
      <c r="DD125" s="808"/>
      <c r="DE125" s="808"/>
      <c r="DF125" s="809"/>
      <c r="DG125" s="861" t="s">
        <v>121</v>
      </c>
      <c r="DH125" s="842"/>
      <c r="DI125" s="842"/>
      <c r="DJ125" s="842"/>
      <c r="DK125" s="842"/>
      <c r="DL125" s="842" t="s">
        <v>121</v>
      </c>
      <c r="DM125" s="842"/>
      <c r="DN125" s="842"/>
      <c r="DO125" s="842"/>
      <c r="DP125" s="842"/>
      <c r="DQ125" s="842" t="s">
        <v>121</v>
      </c>
      <c r="DR125" s="842"/>
      <c r="DS125" s="842"/>
      <c r="DT125" s="842"/>
      <c r="DU125" s="842"/>
      <c r="DV125" s="843" t="s">
        <v>121</v>
      </c>
      <c r="DW125" s="843"/>
      <c r="DX125" s="843"/>
      <c r="DY125" s="843"/>
      <c r="DZ125" s="844"/>
    </row>
    <row r="126" spans="1:130" s="230" customFormat="1" ht="26.25" customHeight="1" thickBot="1">
      <c r="A126" s="820"/>
      <c r="B126" s="821"/>
      <c r="C126" s="815" t="s">
        <v>443</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121</v>
      </c>
      <c r="AB126" s="780"/>
      <c r="AC126" s="780"/>
      <c r="AD126" s="780"/>
      <c r="AE126" s="781"/>
      <c r="AF126" s="782" t="s">
        <v>121</v>
      </c>
      <c r="AG126" s="780"/>
      <c r="AH126" s="780"/>
      <c r="AI126" s="780"/>
      <c r="AJ126" s="781"/>
      <c r="AK126" s="782" t="s">
        <v>121</v>
      </c>
      <c r="AL126" s="780"/>
      <c r="AM126" s="780"/>
      <c r="AN126" s="780"/>
      <c r="AO126" s="781"/>
      <c r="AP126" s="824" t="s">
        <v>121</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455</v>
      </c>
      <c r="CQ126" s="752"/>
      <c r="CR126" s="752"/>
      <c r="CS126" s="752"/>
      <c r="CT126" s="752"/>
      <c r="CU126" s="752"/>
      <c r="CV126" s="752"/>
      <c r="CW126" s="752"/>
      <c r="CX126" s="752"/>
      <c r="CY126" s="752"/>
      <c r="CZ126" s="752"/>
      <c r="DA126" s="752"/>
      <c r="DB126" s="752"/>
      <c r="DC126" s="752"/>
      <c r="DD126" s="752"/>
      <c r="DE126" s="752"/>
      <c r="DF126" s="753"/>
      <c r="DG126" s="816" t="s">
        <v>121</v>
      </c>
      <c r="DH126" s="817"/>
      <c r="DI126" s="817"/>
      <c r="DJ126" s="817"/>
      <c r="DK126" s="817"/>
      <c r="DL126" s="817" t="s">
        <v>121</v>
      </c>
      <c r="DM126" s="817"/>
      <c r="DN126" s="817"/>
      <c r="DO126" s="817"/>
      <c r="DP126" s="817"/>
      <c r="DQ126" s="817" t="s">
        <v>121</v>
      </c>
      <c r="DR126" s="817"/>
      <c r="DS126" s="817"/>
      <c r="DT126" s="817"/>
      <c r="DU126" s="817"/>
      <c r="DV126" s="794" t="s">
        <v>121</v>
      </c>
      <c r="DW126" s="794"/>
      <c r="DX126" s="794"/>
      <c r="DY126" s="794"/>
      <c r="DZ126" s="795"/>
    </row>
    <row r="127" spans="1:130" s="230" customFormat="1" ht="26.25" customHeight="1">
      <c r="A127" s="822"/>
      <c r="B127" s="823"/>
      <c r="C127" s="838" t="s">
        <v>456</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121</v>
      </c>
      <c r="AB127" s="780"/>
      <c r="AC127" s="780"/>
      <c r="AD127" s="780"/>
      <c r="AE127" s="781"/>
      <c r="AF127" s="782" t="s">
        <v>121</v>
      </c>
      <c r="AG127" s="780"/>
      <c r="AH127" s="780"/>
      <c r="AI127" s="780"/>
      <c r="AJ127" s="781"/>
      <c r="AK127" s="782" t="s">
        <v>121</v>
      </c>
      <c r="AL127" s="780"/>
      <c r="AM127" s="780"/>
      <c r="AN127" s="780"/>
      <c r="AO127" s="781"/>
      <c r="AP127" s="824" t="s">
        <v>121</v>
      </c>
      <c r="AQ127" s="825"/>
      <c r="AR127" s="825"/>
      <c r="AS127" s="825"/>
      <c r="AT127" s="826"/>
      <c r="AU127" s="232"/>
      <c r="AV127" s="232"/>
      <c r="AW127" s="232"/>
      <c r="AX127" s="841" t="s">
        <v>457</v>
      </c>
      <c r="AY127" s="812"/>
      <c r="AZ127" s="812"/>
      <c r="BA127" s="812"/>
      <c r="BB127" s="812"/>
      <c r="BC127" s="812"/>
      <c r="BD127" s="812"/>
      <c r="BE127" s="813"/>
      <c r="BF127" s="811" t="s">
        <v>458</v>
      </c>
      <c r="BG127" s="812"/>
      <c r="BH127" s="812"/>
      <c r="BI127" s="812"/>
      <c r="BJ127" s="812"/>
      <c r="BK127" s="812"/>
      <c r="BL127" s="813"/>
      <c r="BM127" s="811" t="s">
        <v>459</v>
      </c>
      <c r="BN127" s="812"/>
      <c r="BO127" s="812"/>
      <c r="BP127" s="812"/>
      <c r="BQ127" s="812"/>
      <c r="BR127" s="812"/>
      <c r="BS127" s="813"/>
      <c r="BT127" s="811" t="s">
        <v>460</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461</v>
      </c>
      <c r="CQ127" s="752"/>
      <c r="CR127" s="752"/>
      <c r="CS127" s="752"/>
      <c r="CT127" s="752"/>
      <c r="CU127" s="752"/>
      <c r="CV127" s="752"/>
      <c r="CW127" s="752"/>
      <c r="CX127" s="752"/>
      <c r="CY127" s="752"/>
      <c r="CZ127" s="752"/>
      <c r="DA127" s="752"/>
      <c r="DB127" s="752"/>
      <c r="DC127" s="752"/>
      <c r="DD127" s="752"/>
      <c r="DE127" s="752"/>
      <c r="DF127" s="753"/>
      <c r="DG127" s="816" t="s">
        <v>121</v>
      </c>
      <c r="DH127" s="817"/>
      <c r="DI127" s="817"/>
      <c r="DJ127" s="817"/>
      <c r="DK127" s="817"/>
      <c r="DL127" s="817" t="s">
        <v>121</v>
      </c>
      <c r="DM127" s="817"/>
      <c r="DN127" s="817"/>
      <c r="DO127" s="817"/>
      <c r="DP127" s="817"/>
      <c r="DQ127" s="817" t="s">
        <v>121</v>
      </c>
      <c r="DR127" s="817"/>
      <c r="DS127" s="817"/>
      <c r="DT127" s="817"/>
      <c r="DU127" s="817"/>
      <c r="DV127" s="794" t="s">
        <v>121</v>
      </c>
      <c r="DW127" s="794"/>
      <c r="DX127" s="794"/>
      <c r="DY127" s="794"/>
      <c r="DZ127" s="795"/>
    </row>
    <row r="128" spans="1:130" s="230" customFormat="1" ht="26.25" customHeight="1" thickBot="1">
      <c r="A128" s="796" t="s">
        <v>462</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463</v>
      </c>
      <c r="X128" s="798"/>
      <c r="Y128" s="798"/>
      <c r="Z128" s="799"/>
      <c r="AA128" s="800">
        <v>39458</v>
      </c>
      <c r="AB128" s="801"/>
      <c r="AC128" s="801"/>
      <c r="AD128" s="801"/>
      <c r="AE128" s="802"/>
      <c r="AF128" s="803">
        <v>28543</v>
      </c>
      <c r="AG128" s="801"/>
      <c r="AH128" s="801"/>
      <c r="AI128" s="801"/>
      <c r="AJ128" s="802"/>
      <c r="AK128" s="803">
        <v>34608</v>
      </c>
      <c r="AL128" s="801"/>
      <c r="AM128" s="801"/>
      <c r="AN128" s="801"/>
      <c r="AO128" s="802"/>
      <c r="AP128" s="804"/>
      <c r="AQ128" s="805"/>
      <c r="AR128" s="805"/>
      <c r="AS128" s="805"/>
      <c r="AT128" s="806"/>
      <c r="AU128" s="232"/>
      <c r="AV128" s="232"/>
      <c r="AW128" s="232"/>
      <c r="AX128" s="807" t="s">
        <v>464</v>
      </c>
      <c r="AY128" s="808"/>
      <c r="AZ128" s="808"/>
      <c r="BA128" s="808"/>
      <c r="BB128" s="808"/>
      <c r="BC128" s="808"/>
      <c r="BD128" s="808"/>
      <c r="BE128" s="809"/>
      <c r="BF128" s="786" t="s">
        <v>121</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465</v>
      </c>
      <c r="CQ128" s="730"/>
      <c r="CR128" s="730"/>
      <c r="CS128" s="730"/>
      <c r="CT128" s="730"/>
      <c r="CU128" s="730"/>
      <c r="CV128" s="730"/>
      <c r="CW128" s="730"/>
      <c r="CX128" s="730"/>
      <c r="CY128" s="730"/>
      <c r="CZ128" s="730"/>
      <c r="DA128" s="730"/>
      <c r="DB128" s="730"/>
      <c r="DC128" s="730"/>
      <c r="DD128" s="730"/>
      <c r="DE128" s="730"/>
      <c r="DF128" s="731"/>
      <c r="DG128" s="790">
        <v>2671</v>
      </c>
      <c r="DH128" s="791"/>
      <c r="DI128" s="791"/>
      <c r="DJ128" s="791"/>
      <c r="DK128" s="791"/>
      <c r="DL128" s="791">
        <v>2459</v>
      </c>
      <c r="DM128" s="791"/>
      <c r="DN128" s="791"/>
      <c r="DO128" s="791"/>
      <c r="DP128" s="791"/>
      <c r="DQ128" s="791">
        <v>6869</v>
      </c>
      <c r="DR128" s="791"/>
      <c r="DS128" s="791"/>
      <c r="DT128" s="791"/>
      <c r="DU128" s="791"/>
      <c r="DV128" s="792">
        <v>0.2</v>
      </c>
      <c r="DW128" s="792"/>
      <c r="DX128" s="792"/>
      <c r="DY128" s="792"/>
      <c r="DZ128" s="793"/>
    </row>
    <row r="129" spans="1:131" s="230" customFormat="1" ht="26.25" customHeight="1">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466</v>
      </c>
      <c r="X129" s="777"/>
      <c r="Y129" s="777"/>
      <c r="Z129" s="778"/>
      <c r="AA129" s="779">
        <v>3942742</v>
      </c>
      <c r="AB129" s="780"/>
      <c r="AC129" s="780"/>
      <c r="AD129" s="780"/>
      <c r="AE129" s="781"/>
      <c r="AF129" s="782">
        <v>3832577</v>
      </c>
      <c r="AG129" s="780"/>
      <c r="AH129" s="780"/>
      <c r="AI129" s="780"/>
      <c r="AJ129" s="781"/>
      <c r="AK129" s="782">
        <v>3860003</v>
      </c>
      <c r="AL129" s="780"/>
      <c r="AM129" s="780"/>
      <c r="AN129" s="780"/>
      <c r="AO129" s="781"/>
      <c r="AP129" s="783"/>
      <c r="AQ129" s="784"/>
      <c r="AR129" s="784"/>
      <c r="AS129" s="784"/>
      <c r="AT129" s="785"/>
      <c r="AU129" s="233"/>
      <c r="AV129" s="233"/>
      <c r="AW129" s="233"/>
      <c r="AX129" s="751" t="s">
        <v>467</v>
      </c>
      <c r="AY129" s="752"/>
      <c r="AZ129" s="752"/>
      <c r="BA129" s="752"/>
      <c r="BB129" s="752"/>
      <c r="BC129" s="752"/>
      <c r="BD129" s="752"/>
      <c r="BE129" s="753"/>
      <c r="BF129" s="770" t="s">
        <v>121</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c r="A130" s="774" t="s">
        <v>468</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469</v>
      </c>
      <c r="X130" s="777"/>
      <c r="Y130" s="777"/>
      <c r="Z130" s="778"/>
      <c r="AA130" s="779">
        <v>500864</v>
      </c>
      <c r="AB130" s="780"/>
      <c r="AC130" s="780"/>
      <c r="AD130" s="780"/>
      <c r="AE130" s="781"/>
      <c r="AF130" s="782">
        <v>488876</v>
      </c>
      <c r="AG130" s="780"/>
      <c r="AH130" s="780"/>
      <c r="AI130" s="780"/>
      <c r="AJ130" s="781"/>
      <c r="AK130" s="782">
        <v>474152</v>
      </c>
      <c r="AL130" s="780"/>
      <c r="AM130" s="780"/>
      <c r="AN130" s="780"/>
      <c r="AO130" s="781"/>
      <c r="AP130" s="783"/>
      <c r="AQ130" s="784"/>
      <c r="AR130" s="784"/>
      <c r="AS130" s="784"/>
      <c r="AT130" s="785"/>
      <c r="AU130" s="233"/>
      <c r="AV130" s="233"/>
      <c r="AW130" s="233"/>
      <c r="AX130" s="751" t="s">
        <v>470</v>
      </c>
      <c r="AY130" s="752"/>
      <c r="AZ130" s="752"/>
      <c r="BA130" s="752"/>
      <c r="BB130" s="752"/>
      <c r="BC130" s="752"/>
      <c r="BD130" s="752"/>
      <c r="BE130" s="753"/>
      <c r="BF130" s="754">
        <v>8.8000000000000007</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471</v>
      </c>
      <c r="X131" s="761"/>
      <c r="Y131" s="761"/>
      <c r="Z131" s="762"/>
      <c r="AA131" s="763">
        <v>3441878</v>
      </c>
      <c r="AB131" s="764"/>
      <c r="AC131" s="764"/>
      <c r="AD131" s="764"/>
      <c r="AE131" s="765"/>
      <c r="AF131" s="766">
        <v>3343701</v>
      </c>
      <c r="AG131" s="764"/>
      <c r="AH131" s="764"/>
      <c r="AI131" s="764"/>
      <c r="AJ131" s="765"/>
      <c r="AK131" s="766">
        <v>3385851</v>
      </c>
      <c r="AL131" s="764"/>
      <c r="AM131" s="764"/>
      <c r="AN131" s="764"/>
      <c r="AO131" s="765"/>
      <c r="AP131" s="767"/>
      <c r="AQ131" s="768"/>
      <c r="AR131" s="768"/>
      <c r="AS131" s="768"/>
      <c r="AT131" s="769"/>
      <c r="AU131" s="233"/>
      <c r="AV131" s="233"/>
      <c r="AW131" s="233"/>
      <c r="AX131" s="729" t="s">
        <v>472</v>
      </c>
      <c r="AY131" s="730"/>
      <c r="AZ131" s="730"/>
      <c r="BA131" s="730"/>
      <c r="BB131" s="730"/>
      <c r="BC131" s="730"/>
      <c r="BD131" s="730"/>
      <c r="BE131" s="731"/>
      <c r="BF131" s="732" t="s">
        <v>121</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c r="A132" s="738" t="s">
        <v>473</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474</v>
      </c>
      <c r="W132" s="742"/>
      <c r="X132" s="742"/>
      <c r="Y132" s="742"/>
      <c r="Z132" s="743"/>
      <c r="AA132" s="744">
        <v>8.6431883989999996</v>
      </c>
      <c r="AB132" s="745"/>
      <c r="AC132" s="745"/>
      <c r="AD132" s="745"/>
      <c r="AE132" s="746"/>
      <c r="AF132" s="747">
        <v>8.7938784000000005</v>
      </c>
      <c r="AG132" s="745"/>
      <c r="AH132" s="745"/>
      <c r="AI132" s="745"/>
      <c r="AJ132" s="746"/>
      <c r="AK132" s="747">
        <v>9.0013707039999993</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475</v>
      </c>
      <c r="W133" s="721"/>
      <c r="X133" s="721"/>
      <c r="Y133" s="721"/>
      <c r="Z133" s="722"/>
      <c r="AA133" s="723">
        <v>8.6999999999999993</v>
      </c>
      <c r="AB133" s="724"/>
      <c r="AC133" s="724"/>
      <c r="AD133" s="724"/>
      <c r="AE133" s="725"/>
      <c r="AF133" s="723">
        <v>8.6</v>
      </c>
      <c r="AG133" s="724"/>
      <c r="AH133" s="724"/>
      <c r="AI133" s="724"/>
      <c r="AJ133" s="725"/>
      <c r="AK133" s="723">
        <v>8.8000000000000007</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bdLDICgZIW9+hh/2IcADok3sR0Ep2PbPlkbuddrZ8FDbADyz3UMxETrAyJ7OfaPo7EYoWGRT+iRUmurokC5UuQ==" saltValue="DmgL8D7Cw+2zyQChljVZd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BL52" zoomScale="85" zoomScaleNormal="85" zoomScaleSheetLayoutView="85" workbookViewId="0">
      <selection activeCell="CN29" sqref="CN29"/>
    </sheetView>
  </sheetViews>
  <sheetFormatPr defaultColWidth="0" defaultRowHeight="13.5" customHeight="1" zeroHeight="1"/>
  <cols>
    <col min="1" max="120" width="2.75" style="260" customWidth="1"/>
    <col min="121" max="121" width="0" style="259" hidden="1" customWidth="1"/>
    <col min="122" max="16384" width="9" style="259" hidden="1"/>
  </cols>
  <sheetData>
    <row r="1" spans="1:120">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row r="3" spans="1:120"/>
    <row r="4" spans="1:120"/>
    <row r="5" spans="1:120"/>
    <row r="6" spans="1:120"/>
    <row r="7" spans="1:120"/>
    <row r="8" spans="1:120"/>
    <row r="9" spans="1:120"/>
    <row r="10" spans="1:120"/>
    <row r="11" spans="1:120"/>
    <row r="12" spans="1:120"/>
    <row r="13" spans="1:120"/>
    <row r="14" spans="1:120"/>
    <row r="15" spans="1:120"/>
    <row r="16" spans="1:120">
      <c r="DP16" s="259"/>
    </row>
    <row r="17" spans="119:120">
      <c r="DP17" s="259"/>
    </row>
    <row r="18" spans="119:120"/>
    <row r="19" spans="119:120"/>
    <row r="20" spans="119:120">
      <c r="DO20" s="259"/>
      <c r="DP20" s="259"/>
    </row>
    <row r="21" spans="119:120">
      <c r="DP21" s="259"/>
    </row>
    <row r="22" spans="119:120"/>
    <row r="23" spans="119:120">
      <c r="DO23" s="259"/>
      <c r="DP23" s="259"/>
    </row>
    <row r="24" spans="119:120">
      <c r="DP24" s="259"/>
    </row>
    <row r="25" spans="119:120">
      <c r="DP25" s="259"/>
    </row>
    <row r="26" spans="119:120">
      <c r="DO26" s="259"/>
      <c r="DP26" s="259"/>
    </row>
    <row r="27" spans="119:120"/>
    <row r="28" spans="119:120">
      <c r="DO28" s="259"/>
      <c r="DP28" s="259"/>
    </row>
    <row r="29" spans="119:120">
      <c r="DP29" s="259"/>
    </row>
    <row r="30" spans="119:120"/>
    <row r="31" spans="119:120">
      <c r="DO31" s="259"/>
      <c r="DP31" s="259"/>
    </row>
    <row r="32" spans="119:120"/>
    <row r="33" spans="98:120">
      <c r="DO33" s="259"/>
      <c r="DP33" s="259"/>
    </row>
    <row r="34" spans="98:120">
      <c r="DM34" s="259"/>
    </row>
    <row r="35" spans="98:120">
      <c r="CT35" s="259"/>
      <c r="CU35" s="259"/>
      <c r="CV35" s="259"/>
      <c r="CY35" s="259"/>
      <c r="CZ35" s="259"/>
      <c r="DA35" s="259"/>
      <c r="DD35" s="259"/>
      <c r="DE35" s="259"/>
      <c r="DF35" s="259"/>
      <c r="DI35" s="259"/>
      <c r="DJ35" s="259"/>
      <c r="DK35" s="259"/>
      <c r="DM35" s="259"/>
      <c r="DN35" s="259"/>
      <c r="DO35" s="259"/>
      <c r="DP35" s="259"/>
    </row>
    <row r="36" spans="98:120"/>
    <row r="37" spans="98:120">
      <c r="CW37" s="259"/>
      <c r="DB37" s="259"/>
      <c r="DG37" s="259"/>
      <c r="DL37" s="259"/>
      <c r="DP37" s="259"/>
    </row>
    <row r="38" spans="98:120">
      <c r="CT38" s="259"/>
      <c r="CU38" s="259"/>
      <c r="CV38" s="259"/>
      <c r="CW38" s="259"/>
      <c r="CY38" s="259"/>
      <c r="CZ38" s="259"/>
      <c r="DA38" s="259"/>
      <c r="DB38" s="259"/>
      <c r="DD38" s="259"/>
      <c r="DE38" s="259"/>
      <c r="DF38" s="259"/>
      <c r="DG38" s="259"/>
      <c r="DI38" s="259"/>
      <c r="DJ38" s="259"/>
      <c r="DK38" s="259"/>
      <c r="DL38" s="259"/>
      <c r="DN38" s="259"/>
      <c r="DO38" s="259"/>
      <c r="DP38" s="259"/>
    </row>
    <row r="39" spans="98:120"/>
    <row r="40" spans="98:120"/>
    <row r="41" spans="98:120"/>
    <row r="42" spans="98:120"/>
    <row r="43" spans="98:120"/>
    <row r="44" spans="98:120"/>
    <row r="45" spans="98:120"/>
    <row r="46" spans="98:120"/>
    <row r="47" spans="98:120"/>
    <row r="48" spans="98:120"/>
    <row r="49" spans="22:120">
      <c r="DN49" s="259"/>
      <c r="DO49" s="259"/>
      <c r="DP49" s="259"/>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9"/>
      <c r="CS63" s="259"/>
      <c r="CX63" s="259"/>
      <c r="DC63" s="259"/>
      <c r="DH63" s="259"/>
    </row>
    <row r="64" spans="22:120">
      <c r="V64" s="259"/>
    </row>
    <row r="65" spans="15:120">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c r="Q66" s="259"/>
      <c r="S66" s="259"/>
      <c r="U66" s="259"/>
      <c r="DM66" s="259"/>
    </row>
    <row r="67" spans="15:120">
      <c r="O67" s="259"/>
      <c r="P67" s="259"/>
      <c r="R67" s="259"/>
      <c r="T67" s="259"/>
      <c r="Y67" s="259"/>
      <c r="CT67" s="259"/>
      <c r="CV67" s="259"/>
      <c r="CW67" s="259"/>
      <c r="CY67" s="259"/>
      <c r="DA67" s="259"/>
      <c r="DB67" s="259"/>
      <c r="DD67" s="259"/>
      <c r="DF67" s="259"/>
      <c r="DG67" s="259"/>
      <c r="DI67" s="259"/>
      <c r="DK67" s="259"/>
      <c r="DL67" s="259"/>
      <c r="DN67" s="259"/>
      <c r="DO67" s="259"/>
      <c r="DP67" s="259"/>
    </row>
    <row r="68" spans="15:120"/>
    <row r="69" spans="15:120"/>
    <row r="70" spans="15:120"/>
    <row r="71" spans="15:120"/>
    <row r="72" spans="15:120">
      <c r="DP72" s="259"/>
    </row>
    <row r="73" spans="15:120">
      <c r="DP73" s="259"/>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9"/>
      <c r="CX96" s="259"/>
      <c r="DC96" s="259"/>
      <c r="DH96" s="259"/>
    </row>
    <row r="97" spans="24:120">
      <c r="CS97" s="259"/>
      <c r="CX97" s="259"/>
      <c r="DC97" s="259"/>
      <c r="DH97" s="259"/>
      <c r="DP97" s="260" t="s">
        <v>476</v>
      </c>
    </row>
    <row r="98" spans="24:120" hidden="1">
      <c r="CS98" s="259"/>
      <c r="CX98" s="259"/>
      <c r="DC98" s="259"/>
      <c r="DH98" s="259"/>
    </row>
    <row r="99" spans="24:120" hidden="1">
      <c r="CS99" s="259"/>
      <c r="CX99" s="259"/>
      <c r="DC99" s="259"/>
      <c r="DH99" s="259"/>
    </row>
    <row r="101" spans="24:120" ht="12" hidden="1" customHeight="1">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c r="CU102" s="259"/>
      <c r="CZ102" s="259"/>
      <c r="DE102" s="259"/>
      <c r="DJ102" s="259"/>
      <c r="DM102" s="259"/>
    </row>
    <row r="103" spans="24:120" hidden="1">
      <c r="CT103" s="259"/>
      <c r="CV103" s="259"/>
      <c r="CW103" s="259"/>
      <c r="CY103" s="259"/>
      <c r="DA103" s="259"/>
      <c r="DB103" s="259"/>
      <c r="DD103" s="259"/>
      <c r="DF103" s="259"/>
      <c r="DG103" s="259"/>
      <c r="DI103" s="259"/>
      <c r="DK103" s="259"/>
      <c r="DL103" s="259"/>
      <c r="DM103" s="259"/>
      <c r="DN103" s="259"/>
      <c r="DO103" s="259"/>
      <c r="DP103" s="259"/>
    </row>
    <row r="104" spans="24:120" hidden="1">
      <c r="CV104" s="259"/>
      <c r="CW104" s="259"/>
      <c r="DA104" s="259"/>
      <c r="DB104" s="259"/>
      <c r="DF104" s="259"/>
      <c r="DG104" s="259"/>
      <c r="DK104" s="259"/>
      <c r="DL104" s="259"/>
      <c r="DN104" s="259"/>
      <c r="DO104" s="259"/>
      <c r="DP104" s="259"/>
    </row>
    <row r="105" spans="24:120" ht="12.75" hidden="1" customHeight="1"/>
  </sheetData>
  <sheetProtection algorithmName="SHA-512" hashValue="OsiJt0flPAuDJ/5qE7iCgPWAcq3bgJHjue46ay5M+k9kVBFMOgWwVH70186YKm9YPt7JI8vDN14RzsHuG18TqA==" saltValue="MUCixhpyVb8f+FfitAquEw==" spinCount="100000" sheet="1" objects="1" scenarios="1"/>
  <dataConsolidate/>
  <phoneticPr fontId="2"/>
  <printOptions horizontalCentered="1" verticalCentered="1"/>
  <pageMargins left="0" right="0" top="0" bottom="0" header="0" footer="0"/>
  <pageSetup paperSize="8" scale="6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R22" zoomScaleNormal="100" zoomScaleSheetLayoutView="55" workbookViewId="0"/>
  </sheetViews>
  <sheetFormatPr defaultColWidth="0" defaultRowHeight="13.5" customHeight="1" zeroHeight="1"/>
  <cols>
    <col min="1" max="116" width="2.625" style="260" customWidth="1"/>
    <col min="117" max="16384" width="9" style="259" hidden="1"/>
  </cols>
  <sheetData>
    <row r="1" spans="2:116">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row r="3" spans="2:116"/>
    <row r="4" spans="2:116">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row r="7" spans="2:116"/>
    <row r="8" spans="2:116"/>
    <row r="9" spans="2:116"/>
    <row r="10" spans="2:116"/>
    <row r="11" spans="2:116"/>
    <row r="12" spans="2:116"/>
    <row r="13" spans="2:116"/>
    <row r="14" spans="2:116"/>
    <row r="15" spans="2:116"/>
    <row r="16" spans="2:116"/>
    <row r="17" spans="9:116"/>
    <row r="18" spans="9:116">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row r="20" spans="9:116"/>
    <row r="21" spans="9:116">
      <c r="DL21" s="259"/>
    </row>
    <row r="22" spans="9:116">
      <c r="DI22" s="259"/>
      <c r="DJ22" s="259"/>
      <c r="DK22" s="259"/>
      <c r="DL22" s="259"/>
    </row>
    <row r="23" spans="9:116">
      <c r="CY23" s="259"/>
      <c r="CZ23" s="259"/>
      <c r="DA23" s="259"/>
      <c r="DB23" s="259"/>
      <c r="DC23" s="259"/>
      <c r="DD23" s="259"/>
      <c r="DE23" s="259"/>
      <c r="DF23" s="259"/>
      <c r="DG23" s="259"/>
      <c r="DH23" s="259"/>
      <c r="DI23" s="259"/>
      <c r="DJ23" s="259"/>
      <c r="DK23" s="259"/>
      <c r="DL23" s="259"/>
    </row>
    <row r="24" spans="9:116"/>
    <row r="25" spans="9:116"/>
    <row r="26" spans="9:116"/>
    <row r="27" spans="9:116"/>
    <row r="28" spans="9:116"/>
    <row r="29" spans="9:116"/>
    <row r="30" spans="9:116"/>
    <row r="31" spans="9:116"/>
    <row r="32" spans="9:116"/>
    <row r="33" spans="15:116"/>
    <row r="34" spans="15:116"/>
    <row r="35" spans="15:116">
      <c r="CZ35" s="259"/>
      <c r="DA35" s="259"/>
      <c r="DB35" s="259"/>
      <c r="DC35" s="259"/>
      <c r="DD35" s="259"/>
      <c r="DE35" s="259"/>
      <c r="DF35" s="259"/>
      <c r="DG35" s="259"/>
      <c r="DH35" s="259"/>
      <c r="DI35" s="259"/>
      <c r="DJ35" s="259"/>
      <c r="DK35" s="259"/>
      <c r="DL35" s="259"/>
    </row>
    <row r="36" spans="15:116"/>
    <row r="37" spans="15:116">
      <c r="DL37" s="259"/>
    </row>
    <row r="38" spans="15:116">
      <c r="DI38" s="259"/>
      <c r="DJ38" s="259"/>
      <c r="DK38" s="259"/>
      <c r="DL38" s="259"/>
    </row>
    <row r="39" spans="15:116"/>
    <row r="40" spans="15:116"/>
    <row r="41" spans="15:116"/>
    <row r="42" spans="15:116"/>
    <row r="43" spans="15:116">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c r="DL44" s="259"/>
    </row>
    <row r="45" spans="15:116"/>
    <row r="46" spans="15:116">
      <c r="DA46" s="259"/>
      <c r="DB46" s="259"/>
      <c r="DC46" s="259"/>
      <c r="DD46" s="259"/>
      <c r="DE46" s="259"/>
      <c r="DF46" s="259"/>
      <c r="DG46" s="259"/>
      <c r="DH46" s="259"/>
      <c r="DI46" s="259"/>
      <c r="DJ46" s="259"/>
      <c r="DK46" s="259"/>
      <c r="DL46" s="259"/>
    </row>
    <row r="47" spans="15:116"/>
    <row r="48" spans="15:116"/>
    <row r="49" spans="104:116"/>
    <row r="50" spans="104:116">
      <c r="CZ50" s="259"/>
      <c r="DA50" s="259"/>
      <c r="DB50" s="259"/>
      <c r="DC50" s="259"/>
      <c r="DD50" s="259"/>
      <c r="DE50" s="259"/>
      <c r="DF50" s="259"/>
      <c r="DG50" s="259"/>
      <c r="DH50" s="259"/>
      <c r="DI50" s="259"/>
      <c r="DJ50" s="259"/>
      <c r="DK50" s="259"/>
      <c r="DL50" s="259"/>
    </row>
    <row r="51" spans="104:116"/>
    <row r="52" spans="104:116"/>
    <row r="53" spans="104:116">
      <c r="DL53" s="259"/>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9"/>
      <c r="DD67" s="259"/>
      <c r="DE67" s="259"/>
      <c r="DF67" s="259"/>
      <c r="DG67" s="259"/>
      <c r="DH67" s="259"/>
      <c r="DI67" s="259"/>
      <c r="DJ67" s="259"/>
      <c r="DK67" s="259"/>
      <c r="DL67" s="259"/>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ipkyYlRgJzrvS9/sj/BVxn/k165ktPLxt9AgpeZkb7d2l8NvvdmBEKy7KSYHlVFDYruGR4QBut+RuAsvWOUrzw==" saltValue="o1fJeFj3kehx9UnHydJZ7Q==" spinCount="100000" sheet="1" objects="1" scenarios="1"/>
  <dataConsolidate/>
  <phoneticPr fontId="2"/>
  <printOptions horizontalCentered="1" verticalCentered="1"/>
  <pageMargins left="0" right="0" top="0" bottom="0" header="0" footer="0"/>
  <pageSetup paperSize="8" scale="70"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40" zoomScale="85" zoomScaleSheetLayoutView="85" workbookViewId="0">
      <selection activeCell="AO35" sqref="AO35"/>
    </sheetView>
  </sheetViews>
  <sheetFormatPr defaultColWidth="0" defaultRowHeight="13.5" customHeight="1" zeroHeight="1"/>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c r="AS1" s="262"/>
      <c r="AT1" s="262"/>
    </row>
    <row r="2" spans="1:46">
      <c r="AS2" s="262"/>
      <c r="AT2" s="262"/>
    </row>
    <row r="3" spans="1:46">
      <c r="AS3" s="262"/>
      <c r="AT3" s="262"/>
    </row>
    <row r="4" spans="1:46">
      <c r="AS4" s="262"/>
      <c r="AT4" s="262"/>
    </row>
    <row r="5" spans="1:46" ht="17.25">
      <c r="A5" s="263" t="s">
        <v>477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478</v>
      </c>
      <c r="AL6" s="267"/>
      <c r="AM6" s="267"/>
      <c r="AN6" s="267"/>
      <c r="AO6" s="262"/>
      <c r="AP6" s="262"/>
      <c r="AQ6" s="262"/>
      <c r="AR6" s="262"/>
    </row>
    <row r="7" spans="1:46" ht="13.5" customHeight="1">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479</v>
      </c>
      <c r="AP7" s="272"/>
      <c r="AQ7" s="273" t="s">
        <v>480</v>
      </c>
      <c r="AR7" s="274"/>
    </row>
    <row r="8" spans="1:46">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481</v>
      </c>
      <c r="AQ8" s="279" t="s">
        <v>482</v>
      </c>
      <c r="AR8" s="280" t="s">
        <v>483</v>
      </c>
    </row>
    <row r="9" spans="1:46">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484</v>
      </c>
      <c r="AL9" s="1131"/>
      <c r="AM9" s="1131"/>
      <c r="AN9" s="1132"/>
      <c r="AO9" s="281">
        <v>1066919</v>
      </c>
      <c r="AP9" s="281">
        <v>76274</v>
      </c>
      <c r="AQ9" s="282">
        <v>111034</v>
      </c>
      <c r="AR9" s="283">
        <v>-31.3</v>
      </c>
    </row>
    <row r="10" spans="1:46" ht="13.5" customHeight="1">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485</v>
      </c>
      <c r="AL10" s="1131"/>
      <c r="AM10" s="1131"/>
      <c r="AN10" s="1132"/>
      <c r="AO10" s="284">
        <v>4563</v>
      </c>
      <c r="AP10" s="284">
        <v>326</v>
      </c>
      <c r="AQ10" s="285">
        <v>15617</v>
      </c>
      <c r="AR10" s="286">
        <v>-97.9</v>
      </c>
    </row>
    <row r="11" spans="1:46" ht="13.5" customHeight="1">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486</v>
      </c>
      <c r="AL11" s="1131"/>
      <c r="AM11" s="1131"/>
      <c r="AN11" s="1132"/>
      <c r="AO11" s="284" t="s">
        <v>487</v>
      </c>
      <c r="AP11" s="284" t="s">
        <v>487</v>
      </c>
      <c r="AQ11" s="285">
        <v>1538</v>
      </c>
      <c r="AR11" s="286" t="s">
        <v>487</v>
      </c>
    </row>
    <row r="12" spans="1:46" ht="13.5" customHeight="1">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488</v>
      </c>
      <c r="AL12" s="1131"/>
      <c r="AM12" s="1131"/>
      <c r="AN12" s="1132"/>
      <c r="AO12" s="284" t="s">
        <v>487</v>
      </c>
      <c r="AP12" s="284" t="s">
        <v>487</v>
      </c>
      <c r="AQ12" s="285">
        <v>0</v>
      </c>
      <c r="AR12" s="286" t="s">
        <v>487</v>
      </c>
    </row>
    <row r="13" spans="1:46" ht="13.5" customHeight="1">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489</v>
      </c>
      <c r="AL13" s="1131"/>
      <c r="AM13" s="1131"/>
      <c r="AN13" s="1132"/>
      <c r="AO13" s="284">
        <v>34920</v>
      </c>
      <c r="AP13" s="284">
        <v>2496</v>
      </c>
      <c r="AQ13" s="285">
        <v>4378</v>
      </c>
      <c r="AR13" s="286">
        <v>-43</v>
      </c>
    </row>
    <row r="14" spans="1:46" ht="13.5" customHeight="1">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490</v>
      </c>
      <c r="AL14" s="1131"/>
      <c r="AM14" s="1131"/>
      <c r="AN14" s="1132"/>
      <c r="AO14" s="284">
        <v>41118</v>
      </c>
      <c r="AP14" s="284">
        <v>2940</v>
      </c>
      <c r="AQ14" s="285">
        <v>2499</v>
      </c>
      <c r="AR14" s="286">
        <v>17.600000000000001</v>
      </c>
    </row>
    <row r="15" spans="1:46" ht="13.5" customHeight="1">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491</v>
      </c>
      <c r="AL15" s="1134"/>
      <c r="AM15" s="1134"/>
      <c r="AN15" s="1135"/>
      <c r="AO15" s="284">
        <v>-58177</v>
      </c>
      <c r="AP15" s="284">
        <v>-4159</v>
      </c>
      <c r="AQ15" s="285">
        <v>-6867</v>
      </c>
      <c r="AR15" s="286">
        <v>-39.4</v>
      </c>
    </row>
    <row r="16" spans="1:46">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178</v>
      </c>
      <c r="AL16" s="1134"/>
      <c r="AM16" s="1134"/>
      <c r="AN16" s="1135"/>
      <c r="AO16" s="284">
        <v>1089343</v>
      </c>
      <c r="AP16" s="284">
        <v>77877</v>
      </c>
      <c r="AQ16" s="285">
        <v>128199</v>
      </c>
      <c r="AR16" s="286">
        <v>-39.299999999999997</v>
      </c>
    </row>
    <row r="17" spans="1:46">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492</v>
      </c>
      <c r="AL19" s="262"/>
      <c r="AM19" s="262"/>
      <c r="AN19" s="262"/>
      <c r="AO19" s="262"/>
      <c r="AP19" s="262"/>
      <c r="AQ19" s="262"/>
      <c r="AR19" s="262"/>
    </row>
    <row r="20" spans="1:46">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493</v>
      </c>
      <c r="AP20" s="293" t="s">
        <v>494</v>
      </c>
      <c r="AQ20" s="294" t="s">
        <v>495</v>
      </c>
      <c r="AR20" s="295"/>
    </row>
    <row r="21" spans="1:46" s="301" customFormat="1">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496</v>
      </c>
      <c r="AL21" s="1137"/>
      <c r="AM21" s="1137"/>
      <c r="AN21" s="1138"/>
      <c r="AO21" s="297">
        <v>6.51</v>
      </c>
      <c r="AP21" s="298">
        <v>10.85</v>
      </c>
      <c r="AQ21" s="299">
        <v>-4.34</v>
      </c>
      <c r="AR21" s="267"/>
      <c r="AS21" s="300"/>
      <c r="AT21" s="296"/>
    </row>
    <row r="22" spans="1:46" s="301" customFormat="1">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497</v>
      </c>
      <c r="AL22" s="1137"/>
      <c r="AM22" s="1137"/>
      <c r="AN22" s="1138"/>
      <c r="AO22" s="302">
        <v>99.7</v>
      </c>
      <c r="AP22" s="303">
        <v>96.2</v>
      </c>
      <c r="AQ22" s="304">
        <v>3.5</v>
      </c>
      <c r="AR22" s="288"/>
      <c r="AS22" s="300"/>
      <c r="AT22" s="296"/>
    </row>
    <row r="23" spans="1:46" s="301" customFormat="1">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c r="A26" s="1129" t="s">
        <v>498</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c r="A27" s="309"/>
      <c r="AO27" s="262"/>
      <c r="AP27" s="262"/>
      <c r="AQ27" s="262"/>
      <c r="AR27" s="262"/>
      <c r="AS27" s="262"/>
      <c r="AT27" s="262"/>
    </row>
    <row r="28" spans="1:46" ht="17.25">
      <c r="A28" s="263" t="s">
        <v>499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500</v>
      </c>
      <c r="AL29" s="267"/>
      <c r="AM29" s="267"/>
      <c r="AN29" s="267"/>
      <c r="AO29" s="262"/>
      <c r="AP29" s="262"/>
      <c r="AQ29" s="262"/>
      <c r="AR29" s="262"/>
      <c r="AS29" s="311"/>
    </row>
    <row r="30" spans="1:46" ht="13.5" customHeight="1">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479</v>
      </c>
      <c r="AP30" s="272"/>
      <c r="AQ30" s="273" t="s">
        <v>480</v>
      </c>
      <c r="AR30" s="274"/>
    </row>
    <row r="31" spans="1:46">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481</v>
      </c>
      <c r="AQ31" s="279" t="s">
        <v>482</v>
      </c>
      <c r="AR31" s="280" t="s">
        <v>483</v>
      </c>
    </row>
    <row r="32" spans="1:46" ht="27" customHeight="1">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501</v>
      </c>
      <c r="AL32" s="1121"/>
      <c r="AM32" s="1121"/>
      <c r="AN32" s="1122"/>
      <c r="AO32" s="312">
        <v>543436</v>
      </c>
      <c r="AP32" s="312">
        <v>38850</v>
      </c>
      <c r="AQ32" s="313">
        <v>62185</v>
      </c>
      <c r="AR32" s="314">
        <v>-37.5</v>
      </c>
    </row>
    <row r="33" spans="1:46" ht="13.5" customHeight="1">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502</v>
      </c>
      <c r="AL33" s="1121"/>
      <c r="AM33" s="1121"/>
      <c r="AN33" s="1122"/>
      <c r="AO33" s="312" t="s">
        <v>487</v>
      </c>
      <c r="AP33" s="312" t="s">
        <v>487</v>
      </c>
      <c r="AQ33" s="313" t="s">
        <v>487</v>
      </c>
      <c r="AR33" s="314" t="s">
        <v>487</v>
      </c>
    </row>
    <row r="34" spans="1:46" ht="27" customHeight="1">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503</v>
      </c>
      <c r="AL34" s="1121"/>
      <c r="AM34" s="1121"/>
      <c r="AN34" s="1122"/>
      <c r="AO34" s="312" t="s">
        <v>487</v>
      </c>
      <c r="AP34" s="312" t="s">
        <v>487</v>
      </c>
      <c r="AQ34" s="313" t="s">
        <v>487</v>
      </c>
      <c r="AR34" s="314" t="s">
        <v>487</v>
      </c>
    </row>
    <row r="35" spans="1:46" ht="27" customHeight="1">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504</v>
      </c>
      <c r="AL35" s="1121"/>
      <c r="AM35" s="1121"/>
      <c r="AN35" s="1122"/>
      <c r="AO35" s="312">
        <v>270097</v>
      </c>
      <c r="AP35" s="312">
        <v>19309</v>
      </c>
      <c r="AQ35" s="313">
        <v>15497</v>
      </c>
      <c r="AR35" s="314">
        <v>24.6</v>
      </c>
    </row>
    <row r="36" spans="1:46" ht="27" customHeight="1">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505</v>
      </c>
      <c r="AL36" s="1121"/>
      <c r="AM36" s="1121"/>
      <c r="AN36" s="1122"/>
      <c r="AO36" s="312" t="s">
        <v>487</v>
      </c>
      <c r="AP36" s="312" t="s">
        <v>487</v>
      </c>
      <c r="AQ36" s="313">
        <v>3842</v>
      </c>
      <c r="AR36" s="314" t="s">
        <v>487</v>
      </c>
    </row>
    <row r="37" spans="1:46" ht="13.5" customHeight="1">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506</v>
      </c>
      <c r="AL37" s="1121"/>
      <c r="AM37" s="1121"/>
      <c r="AN37" s="1122"/>
      <c r="AO37" s="312" t="s">
        <v>487</v>
      </c>
      <c r="AP37" s="312" t="s">
        <v>487</v>
      </c>
      <c r="AQ37" s="313">
        <v>306</v>
      </c>
      <c r="AR37" s="314" t="s">
        <v>487</v>
      </c>
    </row>
    <row r="38" spans="1:46" ht="27" customHeight="1">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507</v>
      </c>
      <c r="AL38" s="1124"/>
      <c r="AM38" s="1124"/>
      <c r="AN38" s="1125"/>
      <c r="AO38" s="315" t="s">
        <v>487</v>
      </c>
      <c r="AP38" s="315" t="s">
        <v>487</v>
      </c>
      <c r="AQ38" s="316">
        <v>4</v>
      </c>
      <c r="AR38" s="304" t="s">
        <v>487</v>
      </c>
      <c r="AS38" s="311"/>
    </row>
    <row r="39" spans="1:46">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508</v>
      </c>
      <c r="AL39" s="1124"/>
      <c r="AM39" s="1124"/>
      <c r="AN39" s="1125"/>
      <c r="AO39" s="312">
        <v>-34608</v>
      </c>
      <c r="AP39" s="312">
        <v>-2474</v>
      </c>
      <c r="AQ39" s="313">
        <v>-2250</v>
      </c>
      <c r="AR39" s="314">
        <v>10</v>
      </c>
      <c r="AS39" s="311"/>
    </row>
    <row r="40" spans="1:46" ht="27" customHeight="1">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509</v>
      </c>
      <c r="AL40" s="1121"/>
      <c r="AM40" s="1121"/>
      <c r="AN40" s="1122"/>
      <c r="AO40" s="312">
        <v>-474152</v>
      </c>
      <c r="AP40" s="312">
        <v>-33897</v>
      </c>
      <c r="AQ40" s="313">
        <v>-52332</v>
      </c>
      <c r="AR40" s="314">
        <v>-35.200000000000003</v>
      </c>
      <c r="AS40" s="311"/>
    </row>
    <row r="41" spans="1:46">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288</v>
      </c>
      <c r="AL41" s="1127"/>
      <c r="AM41" s="1127"/>
      <c r="AN41" s="1128"/>
      <c r="AO41" s="312">
        <v>304773</v>
      </c>
      <c r="AP41" s="312">
        <v>21788</v>
      </c>
      <c r="AQ41" s="313">
        <v>27253</v>
      </c>
      <c r="AR41" s="314">
        <v>-20.100000000000001</v>
      </c>
      <c r="AS41" s="311"/>
    </row>
    <row r="42" spans="1:46">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c r="A47" s="321" t="s">
        <v>510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511</v>
      </c>
      <c r="AL48" s="322"/>
      <c r="AM48" s="322"/>
      <c r="AN48" s="322"/>
      <c r="AO48" s="322"/>
      <c r="AP48" s="322"/>
      <c r="AQ48" s="323"/>
      <c r="AR48" s="322"/>
    </row>
    <row r="49" spans="1:44" ht="13.5" customHeight="1">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479</v>
      </c>
      <c r="AN49" s="1115" t="s">
        <v>512</v>
      </c>
      <c r="AO49" s="1116"/>
      <c r="AP49" s="1116"/>
      <c r="AQ49" s="1116"/>
      <c r="AR49" s="1117"/>
    </row>
    <row r="50" spans="1:44">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513</v>
      </c>
      <c r="AO50" s="329" t="s">
        <v>514</v>
      </c>
      <c r="AP50" s="330" t="s">
        <v>515</v>
      </c>
      <c r="AQ50" s="331" t="s">
        <v>516</v>
      </c>
      <c r="AR50" s="332" t="s">
        <v>517</v>
      </c>
    </row>
    <row r="51" spans="1:44">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518</v>
      </c>
      <c r="AL51" s="325"/>
      <c r="AM51" s="333">
        <v>932762</v>
      </c>
      <c r="AN51" s="334">
        <v>66564</v>
      </c>
      <c r="AO51" s="335">
        <v>9.5</v>
      </c>
      <c r="AP51" s="336">
        <v>103390</v>
      </c>
      <c r="AQ51" s="337">
        <v>17.100000000000001</v>
      </c>
      <c r="AR51" s="338">
        <v>-7.6</v>
      </c>
    </row>
    <row r="52" spans="1:44">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519</v>
      </c>
      <c r="AM52" s="341">
        <v>455685</v>
      </c>
      <c r="AN52" s="342">
        <v>32519</v>
      </c>
      <c r="AO52" s="343">
        <v>10.3</v>
      </c>
      <c r="AP52" s="344">
        <v>51269</v>
      </c>
      <c r="AQ52" s="345">
        <v>4.5999999999999996</v>
      </c>
      <c r="AR52" s="346">
        <v>5.7</v>
      </c>
    </row>
    <row r="53" spans="1:44">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520</v>
      </c>
      <c r="AL53" s="325"/>
      <c r="AM53" s="333">
        <v>883618</v>
      </c>
      <c r="AN53" s="334">
        <v>62668</v>
      </c>
      <c r="AO53" s="335">
        <v>-5.9</v>
      </c>
      <c r="AP53" s="336">
        <v>117234</v>
      </c>
      <c r="AQ53" s="337">
        <v>13.4</v>
      </c>
      <c r="AR53" s="338">
        <v>-19.3</v>
      </c>
    </row>
    <row r="54" spans="1:44">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519</v>
      </c>
      <c r="AM54" s="341">
        <v>438504</v>
      </c>
      <c r="AN54" s="342">
        <v>31100</v>
      </c>
      <c r="AO54" s="343">
        <v>-4.4000000000000004</v>
      </c>
      <c r="AP54" s="344">
        <v>59796</v>
      </c>
      <c r="AQ54" s="345">
        <v>16.600000000000001</v>
      </c>
      <c r="AR54" s="346">
        <v>-21</v>
      </c>
    </row>
    <row r="55" spans="1:44">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521</v>
      </c>
      <c r="AL55" s="325"/>
      <c r="AM55" s="333">
        <v>1046729</v>
      </c>
      <c r="AN55" s="334">
        <v>74559</v>
      </c>
      <c r="AO55" s="335">
        <v>19</v>
      </c>
      <c r="AP55" s="336">
        <v>97758</v>
      </c>
      <c r="AQ55" s="337">
        <v>-16.600000000000001</v>
      </c>
      <c r="AR55" s="338">
        <v>35.6</v>
      </c>
    </row>
    <row r="56" spans="1:44">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519</v>
      </c>
      <c r="AM56" s="341">
        <v>422610</v>
      </c>
      <c r="AN56" s="342">
        <v>30103</v>
      </c>
      <c r="AO56" s="343">
        <v>-3.2</v>
      </c>
      <c r="AP56" s="344">
        <v>45946</v>
      </c>
      <c r="AQ56" s="345">
        <v>-23.2</v>
      </c>
      <c r="AR56" s="346">
        <v>20</v>
      </c>
    </row>
    <row r="57" spans="1:44">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522</v>
      </c>
      <c r="AL57" s="325"/>
      <c r="AM57" s="333">
        <v>1408452</v>
      </c>
      <c r="AN57" s="334">
        <v>99869</v>
      </c>
      <c r="AO57" s="335">
        <v>33.9</v>
      </c>
      <c r="AP57" s="336">
        <v>91338</v>
      </c>
      <c r="AQ57" s="337">
        <v>-6.6</v>
      </c>
      <c r="AR57" s="338">
        <v>40.5</v>
      </c>
    </row>
    <row r="58" spans="1:44">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519</v>
      </c>
      <c r="AM58" s="341">
        <v>968027</v>
      </c>
      <c r="AN58" s="342">
        <v>68640</v>
      </c>
      <c r="AO58" s="343">
        <v>128</v>
      </c>
      <c r="AP58" s="344">
        <v>43989</v>
      </c>
      <c r="AQ58" s="345">
        <v>-4.3</v>
      </c>
      <c r="AR58" s="346">
        <v>132.30000000000001</v>
      </c>
    </row>
    <row r="59" spans="1:44">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523</v>
      </c>
      <c r="AL59" s="325"/>
      <c r="AM59" s="333">
        <v>2483101</v>
      </c>
      <c r="AN59" s="334">
        <v>177517</v>
      </c>
      <c r="AO59" s="335">
        <v>77.7</v>
      </c>
      <c r="AP59" s="336">
        <v>103975</v>
      </c>
      <c r="AQ59" s="337">
        <v>13.8</v>
      </c>
      <c r="AR59" s="338">
        <v>63.9</v>
      </c>
    </row>
    <row r="60" spans="1:44">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519</v>
      </c>
      <c r="AM60" s="341">
        <v>942673</v>
      </c>
      <c r="AN60" s="342">
        <v>67392</v>
      </c>
      <c r="AO60" s="343">
        <v>-1.8</v>
      </c>
      <c r="AP60" s="344">
        <v>52698</v>
      </c>
      <c r="AQ60" s="345">
        <v>19.8</v>
      </c>
      <c r="AR60" s="346">
        <v>-21.6</v>
      </c>
    </row>
    <row r="61" spans="1:44">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524</v>
      </c>
      <c r="AL61" s="347"/>
      <c r="AM61" s="348">
        <v>1350932</v>
      </c>
      <c r="AN61" s="349">
        <v>96235</v>
      </c>
      <c r="AO61" s="350">
        <v>26.8</v>
      </c>
      <c r="AP61" s="351">
        <v>102739</v>
      </c>
      <c r="AQ61" s="352">
        <v>4.2</v>
      </c>
      <c r="AR61" s="338">
        <v>22.6</v>
      </c>
    </row>
    <row r="62" spans="1:44">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519</v>
      </c>
      <c r="AM62" s="341">
        <v>645500</v>
      </c>
      <c r="AN62" s="342">
        <v>45951</v>
      </c>
      <c r="AO62" s="343">
        <v>25.8</v>
      </c>
      <c r="AP62" s="344">
        <v>50740</v>
      </c>
      <c r="AQ62" s="345">
        <v>2.7</v>
      </c>
      <c r="AR62" s="346">
        <v>23.1</v>
      </c>
    </row>
    <row r="63" spans="1:44">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c r="AK67" s="262"/>
      <c r="AL67" s="262"/>
      <c r="AM67" s="262"/>
      <c r="AN67" s="262"/>
      <c r="AO67" s="262"/>
      <c r="AP67" s="262"/>
      <c r="AQ67" s="262"/>
      <c r="AR67" s="262"/>
      <c r="AS67" s="262"/>
      <c r="AT67" s="262"/>
    </row>
    <row r="68" spans="1:46" ht="13.5" hidden="1" customHeight="1">
      <c r="AK68" s="262"/>
      <c r="AL68" s="262"/>
      <c r="AM68" s="262"/>
      <c r="AN68" s="262"/>
      <c r="AO68" s="262"/>
      <c r="AP68" s="262"/>
      <c r="AQ68" s="262"/>
      <c r="AR68" s="262"/>
    </row>
    <row r="69" spans="1:46" ht="13.5" hidden="1" customHeight="1">
      <c r="AK69" s="262"/>
      <c r="AL69" s="262"/>
      <c r="AM69" s="262"/>
      <c r="AN69" s="262"/>
      <c r="AO69" s="262"/>
      <c r="AP69" s="262"/>
      <c r="AQ69" s="262"/>
      <c r="AR69" s="262"/>
    </row>
    <row r="70" spans="1:46" hidden="1">
      <c r="AK70" s="262"/>
      <c r="AL70" s="262"/>
      <c r="AM70" s="262"/>
      <c r="AN70" s="262"/>
      <c r="AO70" s="262"/>
      <c r="AP70" s="262"/>
      <c r="AQ70" s="262"/>
      <c r="AR70" s="262"/>
    </row>
    <row r="71" spans="1:46" hidden="1">
      <c r="AK71" s="262"/>
      <c r="AL71" s="262"/>
      <c r="AM71" s="262"/>
      <c r="AN71" s="262"/>
      <c r="AO71" s="262"/>
      <c r="AP71" s="262"/>
      <c r="AQ71" s="262"/>
      <c r="AR71" s="262"/>
    </row>
    <row r="72" spans="1:46" hidden="1">
      <c r="AK72" s="262"/>
      <c r="AL72" s="262"/>
      <c r="AM72" s="262"/>
      <c r="AN72" s="262"/>
      <c r="AO72" s="262"/>
      <c r="AP72" s="262"/>
      <c r="AQ72" s="262"/>
      <c r="AR72" s="262"/>
    </row>
    <row r="73" spans="1:46" hidden="1">
      <c r="AK73" s="262"/>
      <c r="AL73" s="262"/>
      <c r="AM73" s="262"/>
      <c r="AN73" s="262"/>
      <c r="AO73" s="262"/>
      <c r="AP73" s="262"/>
      <c r="AQ73" s="262"/>
      <c r="AR73" s="262"/>
    </row>
  </sheetData>
  <sheetProtection algorithmName="SHA-512" hashValue="+GsfBd5KQN6dQQy2O7Sl2dd0anTIBoUu9632o8/3B4S4i8SnYZRnruniHjqJlmd6G6vEkUYmNWLhtgY4FmQXKA==" saltValue="gri1vo+FUHJb4SgbHGWU+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83" zoomScale="85" zoomScaleNormal="85" zoomScaleSheetLayoutView="55" workbookViewId="0">
      <selection activeCell="AE33" sqref="AE33"/>
    </sheetView>
  </sheetViews>
  <sheetFormatPr defaultColWidth="0" defaultRowHeight="13.5" customHeight="1" zeroHeight="1"/>
  <cols>
    <col min="1" max="125" width="2.5" style="260" customWidth="1"/>
    <col min="126" max="16384" width="9" style="259" hidden="1"/>
  </cols>
  <sheetData>
    <row r="1" spans="2:125" ht="13.5" customHeight="1">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c r="B2" s="259"/>
      <c r="DG2" s="259"/>
    </row>
    <row r="3" spans="2:12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row r="5" spans="2:125"/>
    <row r="6" spans="2:125"/>
    <row r="7" spans="2:125"/>
    <row r="8" spans="2:125"/>
    <row r="9" spans="2:125">
      <c r="DU9" s="259"/>
    </row>
    <row r="10" spans="2:125"/>
    <row r="11" spans="2:125"/>
    <row r="12" spans="2:125"/>
    <row r="13" spans="2:125"/>
    <row r="14" spans="2:125"/>
    <row r="15" spans="2:125"/>
    <row r="16" spans="2:125"/>
    <row r="17" spans="125:125">
      <c r="DU17" s="259"/>
    </row>
    <row r="18" spans="125:125"/>
    <row r="19" spans="125:125"/>
    <row r="20" spans="125:125">
      <c r="DU20" s="259"/>
    </row>
    <row r="21" spans="125:125">
      <c r="DU21" s="259"/>
    </row>
    <row r="22" spans="125:125"/>
    <row r="23" spans="125:125"/>
    <row r="24" spans="125:125"/>
    <row r="25" spans="125:125"/>
    <row r="26" spans="125:125"/>
    <row r="27" spans="125:125"/>
    <row r="28" spans="125:125">
      <c r="DU28" s="259"/>
    </row>
    <row r="29" spans="125:125"/>
    <row r="30" spans="125:125"/>
    <row r="31" spans="125:125"/>
    <row r="32" spans="125:125"/>
    <row r="33" spans="2:125">
      <c r="B33" s="259"/>
      <c r="G33" s="259"/>
      <c r="I33" s="259"/>
    </row>
    <row r="34" spans="2:125">
      <c r="C34" s="259"/>
      <c r="P34" s="259"/>
      <c r="DE34" s="259"/>
      <c r="DH34" s="259"/>
    </row>
    <row r="35" spans="2:125">
      <c r="D35" s="259"/>
      <c r="E35" s="259"/>
      <c r="DG35" s="259"/>
      <c r="DJ35" s="259"/>
      <c r="DP35" s="259"/>
      <c r="DQ35" s="259"/>
      <c r="DR35" s="259"/>
      <c r="DS35" s="259"/>
      <c r="DT35" s="259"/>
      <c r="DU35" s="259"/>
    </row>
    <row r="36" spans="2:12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c r="DU37" s="259"/>
    </row>
    <row r="38" spans="2:125">
      <c r="DT38" s="259"/>
      <c r="DU38" s="259"/>
    </row>
    <row r="39" spans="2:125"/>
    <row r="40" spans="2:125">
      <c r="DH40" s="259"/>
    </row>
    <row r="41" spans="2:125">
      <c r="DE41" s="259"/>
    </row>
    <row r="42" spans="2:125">
      <c r="DG42" s="259"/>
      <c r="DJ42" s="259"/>
    </row>
    <row r="43" spans="2:12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c r="DU44" s="259"/>
    </row>
    <row r="45" spans="2:125"/>
    <row r="46" spans="2:125"/>
    <row r="47" spans="2:125"/>
    <row r="48" spans="2:125">
      <c r="DT48" s="259"/>
      <c r="DU48" s="259"/>
    </row>
    <row r="49" spans="120:125">
      <c r="DU49" s="259"/>
    </row>
    <row r="50" spans="120:125">
      <c r="DU50" s="259"/>
    </row>
    <row r="51" spans="120:125">
      <c r="DP51" s="259"/>
      <c r="DQ51" s="259"/>
      <c r="DR51" s="259"/>
      <c r="DS51" s="259"/>
      <c r="DT51" s="259"/>
      <c r="DU51" s="259"/>
    </row>
    <row r="52" spans="120:125"/>
    <row r="53" spans="120:125"/>
    <row r="54" spans="120:125">
      <c r="DU54" s="259"/>
    </row>
    <row r="55" spans="120:125"/>
    <row r="56" spans="120:125"/>
    <row r="57" spans="120:125"/>
    <row r="58" spans="120:125">
      <c r="DU58" s="259"/>
    </row>
    <row r="59" spans="120:125"/>
    <row r="60" spans="120:125"/>
    <row r="61" spans="120:125"/>
    <row r="62" spans="120:125"/>
    <row r="63" spans="120:125">
      <c r="DU63" s="259"/>
    </row>
    <row r="64" spans="120:125">
      <c r="DT64" s="259"/>
      <c r="DU64" s="259"/>
    </row>
    <row r="65" spans="123:125"/>
    <row r="66" spans="123:125"/>
    <row r="67" spans="123:125"/>
    <row r="68" spans="123:125"/>
    <row r="69" spans="123:125">
      <c r="DS69" s="259"/>
      <c r="DT69" s="259"/>
      <c r="DU69" s="259"/>
    </row>
    <row r="70" spans="123:125"/>
    <row r="71" spans="123:125"/>
    <row r="72" spans="123:125"/>
    <row r="73" spans="123:125"/>
    <row r="74" spans="123:125"/>
    <row r="75" spans="123:125"/>
    <row r="76" spans="123:125"/>
    <row r="77" spans="123:125"/>
    <row r="78" spans="123:125"/>
    <row r="79" spans="123:125"/>
    <row r="80" spans="123:125"/>
    <row r="81" spans="116:125"/>
    <row r="82" spans="116:125">
      <c r="DL82" s="259"/>
    </row>
    <row r="83" spans="116:125">
      <c r="DM83" s="259"/>
      <c r="DN83" s="259"/>
      <c r="DO83" s="259"/>
      <c r="DP83" s="259"/>
      <c r="DQ83" s="259"/>
      <c r="DR83" s="259"/>
      <c r="DS83" s="259"/>
      <c r="DT83" s="259"/>
      <c r="DU83" s="259"/>
    </row>
    <row r="84" spans="116:125"/>
    <row r="85" spans="116:125"/>
    <row r="86" spans="116:125"/>
    <row r="87" spans="116:125"/>
    <row r="88" spans="116:125">
      <c r="DU88" s="259"/>
    </row>
    <row r="89" spans="116:125"/>
    <row r="90" spans="116:125"/>
    <row r="91" spans="116:125"/>
    <row r="92" spans="116:125" ht="13.5" customHeight="1"/>
    <row r="93" spans="116:125" ht="13.5" customHeight="1"/>
    <row r="94" spans="116:125" ht="13.5" customHeight="1">
      <c r="DS94" s="259"/>
      <c r="DT94" s="259"/>
      <c r="DU94" s="259"/>
    </row>
    <row r="95" spans="116:125" ht="13.5" customHeight="1">
      <c r="DU95" s="259"/>
    </row>
    <row r="96" spans="116:125" ht="13.5" customHeight="1"/>
    <row r="97" spans="124:125" ht="13.5" customHeight="1"/>
    <row r="98" spans="124:125" ht="13.5" customHeight="1"/>
    <row r="99" spans="124:125" ht="13.5" customHeight="1"/>
    <row r="100" spans="124:125" ht="13.5" customHeight="1"/>
    <row r="101" spans="124:125" ht="13.5" customHeight="1">
      <c r="DU101" s="259"/>
    </row>
    <row r="102" spans="124:125" ht="13.5" customHeight="1"/>
    <row r="103" spans="124:125" ht="13.5" customHeight="1"/>
    <row r="104" spans="124:125" ht="13.5" customHeight="1">
      <c r="DT104" s="259"/>
      <c r="DU104" s="259"/>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9" t="s">
        <v>476</v>
      </c>
    </row>
    <row r="121" spans="125:125" ht="13.5" hidden="1" customHeight="1">
      <c r="DU121" s="259"/>
    </row>
  </sheetData>
  <sheetProtection algorithmName="SHA-512" hashValue="sWn36q1rlpeRiXA++PsQeTMXRuv4LlPY/ChN+JLGbrE0ixj5OSFSpWpP19R7E1Z84ukX1NXWi6tsxY/QRX8oIA==" saltValue="B1/FpSVA/4orn9C7j55LRQ=="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82" zoomScale="85" zoomScaleNormal="85" zoomScaleSheetLayoutView="55" workbookViewId="0"/>
  </sheetViews>
  <sheetFormatPr defaultColWidth="0" defaultRowHeight="13.5" customHeight="1" zeroHeight="1"/>
  <cols>
    <col min="1" max="125" width="2.5" style="260" customWidth="1"/>
    <col min="126" max="142" width="0" style="259" hidden="1" customWidth="1"/>
    <col min="143" max="16384" width="9" style="259" hidden="1"/>
  </cols>
  <sheetData>
    <row r="1" spans="1:125" ht="13.5" customHeight="1">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c r="B2" s="259"/>
      <c r="T2" s="259"/>
    </row>
    <row r="3" spans="1:12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9"/>
      <c r="G33" s="259"/>
      <c r="I33" s="259"/>
    </row>
    <row r="34" spans="2:125">
      <c r="C34" s="259"/>
      <c r="P34" s="259"/>
      <c r="R34" s="259"/>
      <c r="U34" s="259"/>
    </row>
    <row r="35" spans="2:12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c r="F36" s="259"/>
      <c r="H36" s="259"/>
      <c r="J36" s="259"/>
      <c r="K36" s="259"/>
      <c r="L36" s="259"/>
      <c r="M36" s="259"/>
      <c r="N36" s="259"/>
      <c r="O36" s="259"/>
      <c r="Q36" s="259"/>
      <c r="S36" s="259"/>
      <c r="V36" s="259"/>
    </row>
    <row r="37" spans="2:125"/>
    <row r="38" spans="2:125"/>
    <row r="39" spans="2:125"/>
    <row r="40" spans="2:125">
      <c r="U40" s="259"/>
    </row>
    <row r="41" spans="2:125">
      <c r="R41" s="259"/>
    </row>
    <row r="42" spans="2:12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c r="Q43" s="259"/>
      <c r="S43" s="259"/>
      <c r="V43" s="259"/>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60" t="s">
        <v>476</v>
      </c>
    </row>
  </sheetData>
  <sheetProtection algorithmName="SHA-512" hashValue="rutMtnB6awe+sBMPwl1toQ5M6gfEtD6Ve8chRhVAATwrM5aDa/JJ6kw6C3j0JAuP2VblplWbeE5l0k5MkfI76A==" saltValue="3wuuUffusG9u/c8LWsj3wg=="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43" zoomScale="85" zoomScaleNormal="85" zoomScaleSheetLayoutView="100" workbookViewId="0">
      <selection activeCell="J49" sqref="J49"/>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s="1" customFormat="1" ht="16.5" customHeight="1"/>
    <row r="21" s="1" customFormat="1" ht="16.5" customHeight="1"/>
    <row r="22" s="1" customFormat="1" ht="16.5" customHeight="1"/>
    <row r="23" s="1" customFormat="1" ht="16.5" customHeight="1"/>
    <row r="24" s="1" customFormat="1" ht="16.5" customHeight="1"/>
    <row r="25" s="1" customFormat="1" ht="16.5" customHeight="1"/>
    <row r="26" s="1" customFormat="1" ht="16.5" customHeight="1"/>
    <row r="27" s="1" customFormat="1" ht="16.5" customHeight="1"/>
    <row r="28" s="1" customFormat="1" ht="16.5" customHeight="1"/>
    <row r="29" s="1" customFormat="1" ht="16.5" customHeight="1"/>
    <row r="30" s="1" customFormat="1" ht="16.5" customHeight="1"/>
    <row r="31" s="1" customFormat="1" ht="16.5" customHeight="1"/>
    <row r="32" s="1" customFormat="1"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526</v>
      </c>
      <c r="G46" s="8" t="s">
        <v>527</v>
      </c>
      <c r="H46" s="8" t="s">
        <v>528</v>
      </c>
      <c r="I46" s="8" t="s">
        <v>529</v>
      </c>
      <c r="J46" s="9" t="s">
        <v>530</v>
      </c>
    </row>
    <row r="47" spans="2:10" ht="57.75" customHeight="1">
      <c r="B47" s="10"/>
      <c r="C47" s="1139" t="s">
        <v>3</v>
      </c>
      <c r="D47" s="1139"/>
      <c r="E47" s="1140"/>
      <c r="F47" s="11">
        <v>29.49</v>
      </c>
      <c r="G47" s="12">
        <v>17.079999999999998</v>
      </c>
      <c r="H47" s="12">
        <v>22.06</v>
      </c>
      <c r="I47" s="12">
        <v>25.84</v>
      </c>
      <c r="J47" s="13">
        <v>33.99</v>
      </c>
    </row>
    <row r="48" spans="2:10" ht="57.75" customHeight="1">
      <c r="B48" s="14"/>
      <c r="C48" s="1141" t="s">
        <v>4</v>
      </c>
      <c r="D48" s="1141"/>
      <c r="E48" s="1142"/>
      <c r="F48" s="15">
        <v>7.52</v>
      </c>
      <c r="G48" s="16">
        <v>7.36</v>
      </c>
      <c r="H48" s="16">
        <v>8.6199999999999992</v>
      </c>
      <c r="I48" s="16">
        <v>8.66</v>
      </c>
      <c r="J48" s="17">
        <v>8.08</v>
      </c>
    </row>
    <row r="49" spans="2:10" ht="57.75" customHeight="1" thickBot="1">
      <c r="B49" s="18"/>
      <c r="C49" s="1143" t="s">
        <v>5</v>
      </c>
      <c r="D49" s="1143"/>
      <c r="E49" s="1144"/>
      <c r="F49" s="19">
        <v>13.36</v>
      </c>
      <c r="G49" s="20" t="s">
        <v>531</v>
      </c>
      <c r="H49" s="20">
        <v>7.36</v>
      </c>
      <c r="I49" s="20">
        <v>2.94</v>
      </c>
      <c r="J49" s="21">
        <v>7.82</v>
      </c>
    </row>
    <row r="50" spans="2:10"/>
  </sheetData>
  <sheetProtection algorithmName="SHA-512" hashValue="+CpqU5bdRWgl6kscgTMRjjmdj/p7F+kKQrBvqmwUNnrQP3A/3Qz//V4f/NF0gS2rjDRuCd2YAy1Wyre5s/Cl5Q==" saltValue="mMmwT3V4CdgQ/biohpEfpQ=="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51"/>
  <sheetViews>
    <sheetView showGridLines="0" topLeftCell="A16" zoomScale="55" zoomScaleNormal="55"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c r="A34" s="22"/>
      <c r="B34" s="31"/>
      <c r="C34" s="1151" t="s">
        <v>532</v>
      </c>
      <c r="D34" s="1151"/>
      <c r="E34" s="1152"/>
      <c r="F34" s="32">
        <v>26.73</v>
      </c>
      <c r="G34" s="33">
        <v>24.18</v>
      </c>
      <c r="H34" s="33">
        <v>23.5</v>
      </c>
      <c r="I34" s="33">
        <v>23.98</v>
      </c>
      <c r="J34" s="34">
        <v>23.78</v>
      </c>
      <c r="K34" s="22"/>
      <c r="L34" s="22"/>
      <c r="M34" s="22"/>
      <c r="N34" s="22"/>
      <c r="O34" s="22"/>
      <c r="P34" s="22"/>
    </row>
    <row r="35" spans="1:16" ht="39" customHeight="1">
      <c r="A35" s="22"/>
      <c r="B35" s="35"/>
      <c r="C35" s="1145" t="s">
        <v>533</v>
      </c>
      <c r="D35" s="1146"/>
      <c r="E35" s="1147"/>
      <c r="F35" s="36">
        <v>7.51</v>
      </c>
      <c r="G35" s="37">
        <v>7.36</v>
      </c>
      <c r="H35" s="37">
        <v>8.61</v>
      </c>
      <c r="I35" s="37">
        <v>8.66</v>
      </c>
      <c r="J35" s="38">
        <v>8.08</v>
      </c>
      <c r="K35" s="22"/>
      <c r="L35" s="22"/>
      <c r="M35" s="22"/>
      <c r="N35" s="22"/>
      <c r="O35" s="22"/>
      <c r="P35" s="22"/>
    </row>
    <row r="36" spans="1:16" ht="39" customHeight="1">
      <c r="A36" s="22"/>
      <c r="B36" s="35"/>
      <c r="C36" s="1145" t="s">
        <v>534</v>
      </c>
      <c r="D36" s="1146"/>
      <c r="E36" s="1147"/>
      <c r="F36" s="36">
        <v>0.44</v>
      </c>
      <c r="G36" s="37">
        <v>0.92</v>
      </c>
      <c r="H36" s="37">
        <v>0.8</v>
      </c>
      <c r="I36" s="37">
        <v>0.84</v>
      </c>
      <c r="J36" s="38">
        <v>0.91</v>
      </c>
      <c r="K36" s="22"/>
      <c r="L36" s="22"/>
      <c r="M36" s="22"/>
      <c r="N36" s="22"/>
      <c r="O36" s="22"/>
      <c r="P36" s="22"/>
    </row>
    <row r="37" spans="1:16" ht="39" customHeight="1">
      <c r="A37" s="22"/>
      <c r="B37" s="35"/>
      <c r="C37" s="1145" t="s">
        <v>535</v>
      </c>
      <c r="D37" s="1146"/>
      <c r="E37" s="1147"/>
      <c r="F37" s="36" t="s">
        <v>487</v>
      </c>
      <c r="G37" s="37">
        <v>0</v>
      </c>
      <c r="H37" s="37">
        <v>0.34</v>
      </c>
      <c r="I37" s="37">
        <v>0.94</v>
      </c>
      <c r="J37" s="38">
        <v>0.9</v>
      </c>
      <c r="K37" s="22"/>
      <c r="L37" s="22"/>
      <c r="M37" s="22"/>
      <c r="N37" s="22"/>
      <c r="O37" s="22"/>
      <c r="P37" s="22"/>
    </row>
    <row r="38" spans="1:16" ht="39" customHeight="1">
      <c r="A38" s="22"/>
      <c r="B38" s="35"/>
      <c r="C38" s="1145" t="s">
        <v>536</v>
      </c>
      <c r="D38" s="1146"/>
      <c r="E38" s="1147"/>
      <c r="F38" s="36">
        <v>0.56000000000000005</v>
      </c>
      <c r="G38" s="37">
        <v>0.87</v>
      </c>
      <c r="H38" s="37">
        <v>0.63</v>
      </c>
      <c r="I38" s="37">
        <v>0.67</v>
      </c>
      <c r="J38" s="38">
        <v>0.41</v>
      </c>
      <c r="K38" s="22"/>
      <c r="L38" s="22"/>
      <c r="M38" s="22"/>
      <c r="N38" s="22"/>
      <c r="O38" s="22"/>
      <c r="P38" s="22"/>
    </row>
    <row r="39" spans="1:16" ht="39" customHeight="1">
      <c r="A39" s="22"/>
      <c r="B39" s="35"/>
      <c r="C39" s="1145" t="s">
        <v>537</v>
      </c>
      <c r="D39" s="1146"/>
      <c r="E39" s="1147"/>
      <c r="F39" s="36">
        <v>0.03</v>
      </c>
      <c r="G39" s="37">
        <v>0.03</v>
      </c>
      <c r="H39" s="37">
        <v>0.04</v>
      </c>
      <c r="I39" s="37">
        <v>0.04</v>
      </c>
      <c r="J39" s="38">
        <v>0.02</v>
      </c>
      <c r="K39" s="22"/>
      <c r="L39" s="22"/>
      <c r="M39" s="22"/>
      <c r="N39" s="22"/>
      <c r="O39" s="22"/>
      <c r="P39" s="22"/>
    </row>
    <row r="40" spans="1:16" ht="39" customHeight="1">
      <c r="A40" s="22"/>
      <c r="B40" s="35"/>
      <c r="C40" s="1145" t="s">
        <v>538</v>
      </c>
      <c r="D40" s="1146"/>
      <c r="E40" s="1147"/>
      <c r="F40" s="36">
        <v>0</v>
      </c>
      <c r="G40" s="37">
        <v>0</v>
      </c>
      <c r="H40" s="37">
        <v>0</v>
      </c>
      <c r="I40" s="37">
        <v>0</v>
      </c>
      <c r="J40" s="38">
        <v>0.02</v>
      </c>
      <c r="K40" s="22"/>
      <c r="L40" s="22"/>
      <c r="M40" s="22"/>
      <c r="N40" s="22"/>
      <c r="O40" s="22"/>
      <c r="P40" s="22"/>
    </row>
    <row r="41" spans="1:16" ht="39" customHeight="1">
      <c r="A41" s="22"/>
      <c r="B41" s="35"/>
      <c r="C41" s="1145"/>
      <c r="D41" s="1146"/>
      <c r="E41" s="1147"/>
      <c r="F41" s="36"/>
      <c r="G41" s="37"/>
      <c r="H41" s="37"/>
      <c r="I41" s="37"/>
      <c r="J41" s="38"/>
      <c r="K41" s="22"/>
      <c r="L41" s="22"/>
      <c r="M41" s="22"/>
      <c r="N41" s="22"/>
      <c r="O41" s="22"/>
      <c r="P41" s="22"/>
    </row>
    <row r="42" spans="1:16" ht="39" customHeight="1">
      <c r="A42" s="22"/>
      <c r="B42" s="39"/>
      <c r="C42" s="1145" t="s">
        <v>539</v>
      </c>
      <c r="D42" s="1146"/>
      <c r="E42" s="1147"/>
      <c r="F42" s="36" t="s">
        <v>487</v>
      </c>
      <c r="G42" s="37" t="s">
        <v>487</v>
      </c>
      <c r="H42" s="37" t="s">
        <v>487</v>
      </c>
      <c r="I42" s="37" t="s">
        <v>487</v>
      </c>
      <c r="J42" s="38" t="s">
        <v>487</v>
      </c>
      <c r="K42" s="22"/>
      <c r="L42" s="22"/>
      <c r="M42" s="22"/>
      <c r="N42" s="22"/>
      <c r="O42" s="22"/>
      <c r="P42" s="22"/>
    </row>
    <row r="43" spans="1:16" ht="39" customHeight="1" thickBot="1">
      <c r="A43" s="22"/>
      <c r="B43" s="40"/>
      <c r="C43" s="1148" t="s">
        <v>540</v>
      </c>
      <c r="D43" s="1149"/>
      <c r="E43" s="1150"/>
      <c r="F43" s="41">
        <v>2.77</v>
      </c>
      <c r="G43" s="42">
        <v>0.05</v>
      </c>
      <c r="H43" s="42">
        <v>0.05</v>
      </c>
      <c r="I43" s="42" t="s">
        <v>487</v>
      </c>
      <c r="J43" s="43" t="s">
        <v>487</v>
      </c>
      <c r="K43" s="22"/>
      <c r="L43" s="22"/>
      <c r="M43" s="22"/>
      <c r="N43" s="22"/>
      <c r="O43" s="22"/>
      <c r="P43" s="22"/>
    </row>
    <row r="44" spans="1:16" ht="39" customHeight="1">
      <c r="A44" s="22"/>
      <c r="B44" s="44"/>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row r="49" s="23" customFormat="1" ht="13.5" hidden="1" customHeight="1"/>
    <row r="50" s="23" customFormat="1" ht="13.5" hidden="1" customHeight="1"/>
    <row r="51" s="23" customFormat="1" ht="13.5" hidden="1" customHeight="1"/>
  </sheetData>
  <sheetProtection algorithmName="SHA-512" hashValue="4kL+F1181YBa5fw7csIHnPYZ1g4MTOKTLGXmOmtS8V1U5X2ED2Yg/b3lQ2bpBxTFcNXdbGbVeCWMTjWgdVaCYg==" saltValue="CMLYvBJ75yC1LuhTytFml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71"/>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c r="A44" s="48"/>
      <c r="B44" s="51" t="s">
        <v>8</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c r="A45" s="48"/>
      <c r="B45" s="1176" t="s">
        <v>9</v>
      </c>
      <c r="C45" s="1177"/>
      <c r="D45" s="58"/>
      <c r="E45" s="1182" t="s">
        <v>10</v>
      </c>
      <c r="F45" s="1182"/>
      <c r="G45" s="1182"/>
      <c r="H45" s="1182"/>
      <c r="I45" s="1182"/>
      <c r="J45" s="1183"/>
      <c r="K45" s="59">
        <v>514</v>
      </c>
      <c r="L45" s="60">
        <v>507</v>
      </c>
      <c r="M45" s="60">
        <v>525</v>
      </c>
      <c r="N45" s="60">
        <v>530</v>
      </c>
      <c r="O45" s="61">
        <v>543</v>
      </c>
      <c r="P45" s="48"/>
      <c r="Q45" s="48"/>
      <c r="R45" s="48"/>
      <c r="S45" s="48"/>
      <c r="T45" s="48"/>
      <c r="U45" s="48"/>
    </row>
    <row r="46" spans="1:21" ht="30.75" customHeight="1">
      <c r="A46" s="48"/>
      <c r="B46" s="1178"/>
      <c r="C46" s="1179"/>
      <c r="D46" s="62"/>
      <c r="E46" s="1155" t="s">
        <v>11</v>
      </c>
      <c r="F46" s="1155"/>
      <c r="G46" s="1155"/>
      <c r="H46" s="1155"/>
      <c r="I46" s="1155"/>
      <c r="J46" s="1156"/>
      <c r="K46" s="63" t="s">
        <v>487</v>
      </c>
      <c r="L46" s="64" t="s">
        <v>487</v>
      </c>
      <c r="M46" s="64" t="s">
        <v>487</v>
      </c>
      <c r="N46" s="64" t="s">
        <v>487</v>
      </c>
      <c r="O46" s="65" t="s">
        <v>487</v>
      </c>
      <c r="P46" s="48"/>
      <c r="Q46" s="48"/>
      <c r="R46" s="48"/>
      <c r="S46" s="48"/>
      <c r="T46" s="48"/>
      <c r="U46" s="48"/>
    </row>
    <row r="47" spans="1:21" ht="30.75" customHeight="1">
      <c r="A47" s="48"/>
      <c r="B47" s="1178"/>
      <c r="C47" s="1179"/>
      <c r="D47" s="62"/>
      <c r="E47" s="1155" t="s">
        <v>12</v>
      </c>
      <c r="F47" s="1155"/>
      <c r="G47" s="1155"/>
      <c r="H47" s="1155"/>
      <c r="I47" s="1155"/>
      <c r="J47" s="1156"/>
      <c r="K47" s="63" t="s">
        <v>487</v>
      </c>
      <c r="L47" s="64" t="s">
        <v>487</v>
      </c>
      <c r="M47" s="64" t="s">
        <v>487</v>
      </c>
      <c r="N47" s="64" t="s">
        <v>487</v>
      </c>
      <c r="O47" s="65" t="s">
        <v>487</v>
      </c>
      <c r="P47" s="48"/>
      <c r="Q47" s="48"/>
      <c r="R47" s="48"/>
      <c r="S47" s="48"/>
      <c r="T47" s="48"/>
      <c r="U47" s="48"/>
    </row>
    <row r="48" spans="1:21" ht="30.75" customHeight="1">
      <c r="A48" s="48"/>
      <c r="B48" s="1178"/>
      <c r="C48" s="1179"/>
      <c r="D48" s="62"/>
      <c r="E48" s="1155" t="s">
        <v>13</v>
      </c>
      <c r="F48" s="1155"/>
      <c r="G48" s="1155"/>
      <c r="H48" s="1155"/>
      <c r="I48" s="1155"/>
      <c r="J48" s="1156"/>
      <c r="K48" s="63">
        <v>288</v>
      </c>
      <c r="L48" s="64">
        <v>302</v>
      </c>
      <c r="M48" s="64">
        <v>312</v>
      </c>
      <c r="N48" s="64">
        <v>281</v>
      </c>
      <c r="O48" s="65">
        <v>270</v>
      </c>
      <c r="P48" s="48"/>
      <c r="Q48" s="48"/>
      <c r="R48" s="48"/>
      <c r="S48" s="48"/>
      <c r="T48" s="48"/>
      <c r="U48" s="48"/>
    </row>
    <row r="49" spans="1:21" ht="30.75" customHeight="1">
      <c r="A49" s="48"/>
      <c r="B49" s="1178"/>
      <c r="C49" s="1179"/>
      <c r="D49" s="62"/>
      <c r="E49" s="1155" t="s">
        <v>14</v>
      </c>
      <c r="F49" s="1155"/>
      <c r="G49" s="1155"/>
      <c r="H49" s="1155"/>
      <c r="I49" s="1155"/>
      <c r="J49" s="1156"/>
      <c r="K49" s="63" t="s">
        <v>487</v>
      </c>
      <c r="L49" s="64" t="s">
        <v>487</v>
      </c>
      <c r="M49" s="64" t="s">
        <v>487</v>
      </c>
      <c r="N49" s="64" t="s">
        <v>487</v>
      </c>
      <c r="O49" s="65" t="s">
        <v>487</v>
      </c>
      <c r="P49" s="48"/>
      <c r="Q49" s="48"/>
      <c r="R49" s="48"/>
      <c r="S49" s="48"/>
      <c r="T49" s="48"/>
      <c r="U49" s="48"/>
    </row>
    <row r="50" spans="1:21" ht="30.75" customHeight="1">
      <c r="A50" s="48"/>
      <c r="B50" s="1178"/>
      <c r="C50" s="1179"/>
      <c r="D50" s="62"/>
      <c r="E50" s="1155" t="s">
        <v>15</v>
      </c>
      <c r="F50" s="1155"/>
      <c r="G50" s="1155"/>
      <c r="H50" s="1155"/>
      <c r="I50" s="1155"/>
      <c r="J50" s="1156"/>
      <c r="K50" s="63" t="s">
        <v>487</v>
      </c>
      <c r="L50" s="64" t="s">
        <v>487</v>
      </c>
      <c r="M50" s="64" t="s">
        <v>487</v>
      </c>
      <c r="N50" s="64" t="s">
        <v>487</v>
      </c>
      <c r="O50" s="65" t="s">
        <v>487</v>
      </c>
      <c r="P50" s="48"/>
      <c r="Q50" s="48"/>
      <c r="R50" s="48"/>
      <c r="S50" s="48"/>
      <c r="T50" s="48"/>
      <c r="U50" s="48"/>
    </row>
    <row r="51" spans="1:21" ht="30.75" customHeight="1">
      <c r="A51" s="48"/>
      <c r="B51" s="1180"/>
      <c r="C51" s="1181"/>
      <c r="D51" s="66"/>
      <c r="E51" s="1155" t="s">
        <v>16</v>
      </c>
      <c r="F51" s="1155"/>
      <c r="G51" s="1155"/>
      <c r="H51" s="1155"/>
      <c r="I51" s="1155"/>
      <c r="J51" s="1156"/>
      <c r="K51" s="63" t="s">
        <v>487</v>
      </c>
      <c r="L51" s="64" t="s">
        <v>487</v>
      </c>
      <c r="M51" s="64" t="s">
        <v>487</v>
      </c>
      <c r="N51" s="64" t="s">
        <v>487</v>
      </c>
      <c r="O51" s="65" t="s">
        <v>487</v>
      </c>
      <c r="P51" s="48"/>
      <c r="Q51" s="48"/>
      <c r="R51" s="48"/>
      <c r="S51" s="48"/>
      <c r="T51" s="48"/>
      <c r="U51" s="48"/>
    </row>
    <row r="52" spans="1:21" ht="30.75" customHeight="1">
      <c r="A52" s="48"/>
      <c r="B52" s="1153" t="s">
        <v>17</v>
      </c>
      <c r="C52" s="1154"/>
      <c r="D52" s="66"/>
      <c r="E52" s="1155" t="s">
        <v>18</v>
      </c>
      <c r="F52" s="1155"/>
      <c r="G52" s="1155"/>
      <c r="H52" s="1155"/>
      <c r="I52" s="1155"/>
      <c r="J52" s="1156"/>
      <c r="K52" s="63">
        <v>533</v>
      </c>
      <c r="L52" s="64">
        <v>529</v>
      </c>
      <c r="M52" s="64">
        <v>540</v>
      </c>
      <c r="N52" s="64">
        <v>518</v>
      </c>
      <c r="O52" s="65">
        <v>509</v>
      </c>
      <c r="P52" s="48"/>
      <c r="Q52" s="48"/>
      <c r="R52" s="48"/>
      <c r="S52" s="48"/>
      <c r="T52" s="48"/>
      <c r="U52" s="48"/>
    </row>
    <row r="53" spans="1:21" ht="30.75" customHeight="1" thickBot="1">
      <c r="A53" s="48"/>
      <c r="B53" s="1157" t="s">
        <v>19</v>
      </c>
      <c r="C53" s="1158"/>
      <c r="D53" s="67"/>
      <c r="E53" s="1159" t="s">
        <v>20</v>
      </c>
      <c r="F53" s="1159"/>
      <c r="G53" s="1159"/>
      <c r="H53" s="1159"/>
      <c r="I53" s="1159"/>
      <c r="J53" s="1160"/>
      <c r="K53" s="68">
        <v>269</v>
      </c>
      <c r="L53" s="69">
        <v>280</v>
      </c>
      <c r="M53" s="69">
        <v>297</v>
      </c>
      <c r="N53" s="69">
        <v>293</v>
      </c>
      <c r="O53" s="70">
        <v>304</v>
      </c>
      <c r="P53" s="48"/>
      <c r="Q53" s="48"/>
      <c r="R53" s="48"/>
      <c r="S53" s="48"/>
      <c r="T53" s="48"/>
      <c r="U53" s="48"/>
    </row>
    <row r="54" spans="1:21" ht="24" customHeight="1">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c r="A57" s="48"/>
      <c r="B57" s="76"/>
      <c r="C57" s="77"/>
      <c r="D57" s="77"/>
      <c r="E57" s="78"/>
      <c r="F57" s="78"/>
      <c r="G57" s="78"/>
      <c r="H57" s="78"/>
      <c r="I57" s="78"/>
      <c r="J57" s="79" t="s">
        <v>2</v>
      </c>
      <c r="K57" s="80" t="s">
        <v>541</v>
      </c>
      <c r="L57" s="81" t="s">
        <v>542</v>
      </c>
      <c r="M57" s="81" t="s">
        <v>543</v>
      </c>
      <c r="N57" s="81" t="s">
        <v>544</v>
      </c>
      <c r="O57" s="82" t="s">
        <v>545</v>
      </c>
      <c r="P57" s="48"/>
      <c r="Q57" s="48"/>
      <c r="R57" s="48"/>
      <c r="S57" s="48"/>
      <c r="T57" s="48"/>
      <c r="U57" s="48"/>
    </row>
    <row r="58" spans="1:21" ht="31.5" customHeight="1">
      <c r="B58" s="1161" t="s">
        <v>24</v>
      </c>
      <c r="C58" s="1162"/>
      <c r="D58" s="1167" t="s">
        <v>25</v>
      </c>
      <c r="E58" s="1168"/>
      <c r="F58" s="1168"/>
      <c r="G58" s="1168"/>
      <c r="H58" s="1168"/>
      <c r="I58" s="1168"/>
      <c r="J58" s="1169"/>
      <c r="K58" s="83"/>
      <c r="L58" s="84"/>
      <c r="M58" s="84"/>
      <c r="N58" s="84"/>
      <c r="O58" s="85"/>
    </row>
    <row r="59" spans="1:21" ht="31.5" customHeight="1">
      <c r="B59" s="1163"/>
      <c r="C59" s="1164"/>
      <c r="D59" s="1170" t="s">
        <v>26</v>
      </c>
      <c r="E59" s="1171"/>
      <c r="F59" s="1171"/>
      <c r="G59" s="1171"/>
      <c r="H59" s="1171"/>
      <c r="I59" s="1171"/>
      <c r="J59" s="1172"/>
      <c r="K59" s="86"/>
      <c r="L59" s="87"/>
      <c r="M59" s="87"/>
      <c r="N59" s="87"/>
      <c r="O59" s="88"/>
    </row>
    <row r="60" spans="1:21" ht="31.5" customHeight="1" thickBot="1">
      <c r="B60" s="1165"/>
      <c r="C60" s="1166"/>
      <c r="D60" s="1173" t="s">
        <v>27</v>
      </c>
      <c r="E60" s="1174"/>
      <c r="F60" s="1174"/>
      <c r="G60" s="1174"/>
      <c r="H60" s="1174"/>
      <c r="I60" s="1174"/>
      <c r="J60" s="1175"/>
      <c r="K60" s="89"/>
      <c r="L60" s="90"/>
      <c r="M60" s="90"/>
      <c r="N60" s="90"/>
      <c r="O60" s="91"/>
    </row>
    <row r="61" spans="1:21" ht="24" customHeight="1">
      <c r="B61" s="92"/>
      <c r="C61" s="92"/>
      <c r="D61" s="93" t="s">
        <v>28</v>
      </c>
      <c r="E61" s="94"/>
      <c r="F61" s="94"/>
      <c r="G61" s="94"/>
      <c r="H61" s="94"/>
      <c r="I61" s="94"/>
      <c r="J61" s="94"/>
      <c r="K61" s="94"/>
      <c r="L61" s="94"/>
      <c r="M61" s="94"/>
      <c r="N61" s="94"/>
      <c r="O61" s="94"/>
    </row>
    <row r="62" spans="1:21" ht="24" customHeight="1">
      <c r="B62" s="95"/>
      <c r="C62" s="95"/>
      <c r="D62" s="93" t="s">
        <v>29</v>
      </c>
      <c r="E62" s="94"/>
      <c r="F62" s="94"/>
      <c r="G62" s="94"/>
      <c r="H62" s="94"/>
      <c r="I62" s="94"/>
      <c r="J62" s="94"/>
      <c r="K62" s="94"/>
      <c r="L62" s="94"/>
      <c r="M62" s="94"/>
      <c r="N62" s="94"/>
      <c r="O62" s="94"/>
    </row>
    <row r="63" spans="1:21" ht="24" customHeight="1">
      <c r="A63" s="48"/>
      <c r="B63" s="71"/>
      <c r="C63" s="48"/>
      <c r="D63" s="48"/>
      <c r="E63" s="48"/>
      <c r="F63" s="48"/>
      <c r="G63" s="48"/>
      <c r="H63" s="48"/>
      <c r="I63" s="48"/>
      <c r="J63" s="48"/>
      <c r="K63" s="48"/>
      <c r="L63" s="48"/>
      <c r="M63" s="48"/>
      <c r="N63" s="48"/>
      <c r="O63" s="48"/>
      <c r="P63" s="48"/>
      <c r="Q63" s="48"/>
      <c r="R63" s="48"/>
      <c r="S63" s="48"/>
      <c r="T63" s="48"/>
      <c r="U63" s="48"/>
    </row>
    <row r="64" spans="1:21" ht="24" customHeight="1">
      <c r="A64" s="48"/>
      <c r="B64" s="71"/>
      <c r="C64" s="48"/>
      <c r="D64" s="48"/>
      <c r="E64" s="48"/>
      <c r="F64" s="48"/>
      <c r="G64" s="48"/>
      <c r="H64" s="48"/>
      <c r="I64" s="48"/>
      <c r="J64" s="48"/>
      <c r="K64" s="48"/>
      <c r="L64" s="48"/>
      <c r="M64" s="48"/>
      <c r="N64" s="48"/>
      <c r="O64" s="48"/>
      <c r="P64" s="48"/>
      <c r="Q64" s="48"/>
      <c r="R64" s="48"/>
      <c r="S64" s="48"/>
      <c r="T64" s="48"/>
      <c r="U64" s="48"/>
    </row>
    <row r="65" s="49" customFormat="1" ht="12.6" hidden="1" customHeight="1"/>
    <row r="66" s="49" customFormat="1" ht="12.6" hidden="1" customHeight="1"/>
    <row r="67" s="49" customFormat="1" ht="12.6" hidden="1" customHeight="1"/>
    <row r="68" s="49" customFormat="1" ht="12.6" hidden="1" customHeight="1"/>
    <row r="69" s="49" customFormat="1" ht="12.6" hidden="1" customHeight="1"/>
    <row r="70" s="49" customFormat="1" ht="12.6" hidden="1" customHeight="1"/>
    <row r="71" s="49" customFormat="1" ht="12.6" hidden="1" customHeight="1"/>
  </sheetData>
  <sheetProtection algorithmName="SHA-512" hashValue="LmS8+0NGrFCUzJ5drQ/tR9IqOdoxTCW3gBVCPC813lDeEFlCNH1VC9aqTCu9XYviTydfnph83EkSEusqgLimlw==" saltValue="Tx5L3hP3xlUEauZnzIM50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8" scale="7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31" zoomScale="70" zoomScaleNormal="70" zoomScaleSheetLayoutView="100" workbookViewId="0"/>
  </sheetViews>
  <sheetFormatPr defaultColWidth="0" defaultRowHeight="13.5" customHeight="1" zeroHeight="1"/>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s="96" customFormat="1" ht="15" customHeight="1"/>
    <row r="21" s="96" customFormat="1" ht="15" customHeight="1"/>
    <row r="22" s="96" customFormat="1" ht="15" customHeight="1"/>
    <row r="23" s="96" customFormat="1" ht="15" customHeight="1"/>
    <row r="24" s="96" customFormat="1" ht="15" customHeight="1"/>
    <row r="25" s="96" customFormat="1" ht="15" customHeight="1"/>
    <row r="26" s="96" customFormat="1" ht="15" customHeight="1"/>
    <row r="27" s="96" customFormat="1" ht="15" customHeight="1"/>
    <row r="28" s="96" customFormat="1" ht="15" customHeight="1"/>
    <row r="29" s="96" customFormat="1" ht="15" customHeight="1"/>
    <row r="30" s="96" customFormat="1" ht="15" customHeight="1"/>
    <row r="31" s="96" customFormat="1" ht="15" customHeight="1"/>
    <row r="32" s="96" customFormat="1"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7" t="s">
        <v>7</v>
      </c>
    </row>
    <row r="40" spans="2:13" ht="27.75" customHeight="1" thickBot="1">
      <c r="B40" s="98" t="s">
        <v>8</v>
      </c>
      <c r="C40" s="99"/>
      <c r="D40" s="99"/>
      <c r="E40" s="100"/>
      <c r="F40" s="100"/>
      <c r="G40" s="100"/>
      <c r="H40" s="101" t="s">
        <v>2</v>
      </c>
      <c r="I40" s="102" t="s">
        <v>526</v>
      </c>
      <c r="J40" s="103" t="s">
        <v>527</v>
      </c>
      <c r="K40" s="103" t="s">
        <v>528</v>
      </c>
      <c r="L40" s="103" t="s">
        <v>529</v>
      </c>
      <c r="M40" s="104" t="s">
        <v>530</v>
      </c>
    </row>
    <row r="41" spans="2:13" ht="27.75" customHeight="1">
      <c r="B41" s="1196" t="s">
        <v>30</v>
      </c>
      <c r="C41" s="1197"/>
      <c r="D41" s="105"/>
      <c r="E41" s="1198" t="s">
        <v>31</v>
      </c>
      <c r="F41" s="1198"/>
      <c r="G41" s="1198"/>
      <c r="H41" s="1199"/>
      <c r="I41" s="355">
        <v>4237</v>
      </c>
      <c r="J41" s="356">
        <v>4229</v>
      </c>
      <c r="K41" s="356">
        <v>4256</v>
      </c>
      <c r="L41" s="356">
        <v>4573</v>
      </c>
      <c r="M41" s="357">
        <v>5602</v>
      </c>
    </row>
    <row r="42" spans="2:13" ht="27.75" customHeight="1">
      <c r="B42" s="1186"/>
      <c r="C42" s="1187"/>
      <c r="D42" s="106"/>
      <c r="E42" s="1190" t="s">
        <v>32</v>
      </c>
      <c r="F42" s="1190"/>
      <c r="G42" s="1190"/>
      <c r="H42" s="1191"/>
      <c r="I42" s="358" t="s">
        <v>487</v>
      </c>
      <c r="J42" s="359" t="s">
        <v>487</v>
      </c>
      <c r="K42" s="359" t="s">
        <v>487</v>
      </c>
      <c r="L42" s="359" t="s">
        <v>487</v>
      </c>
      <c r="M42" s="360" t="s">
        <v>487</v>
      </c>
    </row>
    <row r="43" spans="2:13" ht="27.75" customHeight="1">
      <c r="B43" s="1186"/>
      <c r="C43" s="1187"/>
      <c r="D43" s="106"/>
      <c r="E43" s="1190" t="s">
        <v>33</v>
      </c>
      <c r="F43" s="1190"/>
      <c r="G43" s="1190"/>
      <c r="H43" s="1191"/>
      <c r="I43" s="358">
        <v>3074</v>
      </c>
      <c r="J43" s="359">
        <v>2884</v>
      </c>
      <c r="K43" s="359">
        <v>2612</v>
      </c>
      <c r="L43" s="359">
        <v>2362</v>
      </c>
      <c r="M43" s="360">
        <v>2148</v>
      </c>
    </row>
    <row r="44" spans="2:13" ht="27.75" customHeight="1">
      <c r="B44" s="1186"/>
      <c r="C44" s="1187"/>
      <c r="D44" s="106"/>
      <c r="E44" s="1190" t="s">
        <v>34</v>
      </c>
      <c r="F44" s="1190"/>
      <c r="G44" s="1190"/>
      <c r="H44" s="1191"/>
      <c r="I44" s="358" t="s">
        <v>487</v>
      </c>
      <c r="J44" s="359" t="s">
        <v>487</v>
      </c>
      <c r="K44" s="359" t="s">
        <v>487</v>
      </c>
      <c r="L44" s="359" t="s">
        <v>487</v>
      </c>
      <c r="M44" s="360" t="s">
        <v>487</v>
      </c>
    </row>
    <row r="45" spans="2:13" ht="27.75" customHeight="1">
      <c r="B45" s="1186"/>
      <c r="C45" s="1187"/>
      <c r="D45" s="106"/>
      <c r="E45" s="1190" t="s">
        <v>35</v>
      </c>
      <c r="F45" s="1190"/>
      <c r="G45" s="1190"/>
      <c r="H45" s="1191"/>
      <c r="I45" s="358">
        <v>675</v>
      </c>
      <c r="J45" s="359">
        <v>675</v>
      </c>
      <c r="K45" s="359">
        <v>675</v>
      </c>
      <c r="L45" s="359">
        <v>686</v>
      </c>
      <c r="M45" s="360">
        <v>691</v>
      </c>
    </row>
    <row r="46" spans="2:13" ht="27.75" customHeight="1">
      <c r="B46" s="1186"/>
      <c r="C46" s="1187"/>
      <c r="D46" s="107"/>
      <c r="E46" s="1190" t="s">
        <v>36</v>
      </c>
      <c r="F46" s="1190"/>
      <c r="G46" s="1190"/>
      <c r="H46" s="1191"/>
      <c r="I46" s="358">
        <v>3</v>
      </c>
      <c r="J46" s="359">
        <v>3</v>
      </c>
      <c r="K46" s="359">
        <v>3</v>
      </c>
      <c r="L46" s="359">
        <v>2</v>
      </c>
      <c r="M46" s="360">
        <v>7</v>
      </c>
    </row>
    <row r="47" spans="2:13" ht="27.75" customHeight="1">
      <c r="B47" s="1186"/>
      <c r="C47" s="1187"/>
      <c r="D47" s="108"/>
      <c r="E47" s="1200" t="s">
        <v>37</v>
      </c>
      <c r="F47" s="1201"/>
      <c r="G47" s="1201"/>
      <c r="H47" s="1202"/>
      <c r="I47" s="358" t="s">
        <v>487</v>
      </c>
      <c r="J47" s="359" t="s">
        <v>487</v>
      </c>
      <c r="K47" s="359" t="s">
        <v>487</v>
      </c>
      <c r="L47" s="359" t="s">
        <v>487</v>
      </c>
      <c r="M47" s="360" t="s">
        <v>487</v>
      </c>
    </row>
    <row r="48" spans="2:13" ht="27.75" customHeight="1">
      <c r="B48" s="1186"/>
      <c r="C48" s="1187"/>
      <c r="D48" s="106"/>
      <c r="E48" s="1190" t="s">
        <v>38</v>
      </c>
      <c r="F48" s="1190"/>
      <c r="G48" s="1190"/>
      <c r="H48" s="1191"/>
      <c r="I48" s="358" t="s">
        <v>487</v>
      </c>
      <c r="J48" s="359" t="s">
        <v>487</v>
      </c>
      <c r="K48" s="359" t="s">
        <v>487</v>
      </c>
      <c r="L48" s="359" t="s">
        <v>487</v>
      </c>
      <c r="M48" s="360" t="s">
        <v>487</v>
      </c>
    </row>
    <row r="49" spans="2:13" ht="27.75" customHeight="1">
      <c r="B49" s="1188"/>
      <c r="C49" s="1189"/>
      <c r="D49" s="106"/>
      <c r="E49" s="1190" t="s">
        <v>39</v>
      </c>
      <c r="F49" s="1190"/>
      <c r="G49" s="1190"/>
      <c r="H49" s="1191"/>
      <c r="I49" s="358" t="s">
        <v>487</v>
      </c>
      <c r="J49" s="359" t="s">
        <v>487</v>
      </c>
      <c r="K49" s="359" t="s">
        <v>487</v>
      </c>
      <c r="L49" s="359" t="s">
        <v>487</v>
      </c>
      <c r="M49" s="360" t="s">
        <v>487</v>
      </c>
    </row>
    <row r="50" spans="2:13" ht="27.75" customHeight="1">
      <c r="B50" s="1184" t="s">
        <v>40</v>
      </c>
      <c r="C50" s="1185"/>
      <c r="D50" s="109"/>
      <c r="E50" s="1190" t="s">
        <v>41</v>
      </c>
      <c r="F50" s="1190"/>
      <c r="G50" s="1190"/>
      <c r="H50" s="1191"/>
      <c r="I50" s="358">
        <v>6081</v>
      </c>
      <c r="J50" s="359">
        <v>5327</v>
      </c>
      <c r="K50" s="359">
        <v>5779</v>
      </c>
      <c r="L50" s="359">
        <v>5624</v>
      </c>
      <c r="M50" s="360">
        <v>5244</v>
      </c>
    </row>
    <row r="51" spans="2:13" ht="27.75" customHeight="1">
      <c r="B51" s="1186"/>
      <c r="C51" s="1187"/>
      <c r="D51" s="106"/>
      <c r="E51" s="1190" t="s">
        <v>42</v>
      </c>
      <c r="F51" s="1190"/>
      <c r="G51" s="1190"/>
      <c r="H51" s="1191"/>
      <c r="I51" s="358">
        <v>197</v>
      </c>
      <c r="J51" s="359">
        <v>252</v>
      </c>
      <c r="K51" s="359">
        <v>215</v>
      </c>
      <c r="L51" s="359">
        <v>246</v>
      </c>
      <c r="M51" s="360">
        <v>249</v>
      </c>
    </row>
    <row r="52" spans="2:13" ht="27.75" customHeight="1">
      <c r="B52" s="1188"/>
      <c r="C52" s="1189"/>
      <c r="D52" s="106"/>
      <c r="E52" s="1190" t="s">
        <v>43</v>
      </c>
      <c r="F52" s="1190"/>
      <c r="G52" s="1190"/>
      <c r="H52" s="1191"/>
      <c r="I52" s="358">
        <v>4685</v>
      </c>
      <c r="J52" s="359">
        <v>4761</v>
      </c>
      <c r="K52" s="359">
        <v>4861</v>
      </c>
      <c r="L52" s="359">
        <v>4951</v>
      </c>
      <c r="M52" s="360">
        <v>5766</v>
      </c>
    </row>
    <row r="53" spans="2:13" ht="27.75" customHeight="1" thickBot="1">
      <c r="B53" s="1192" t="s">
        <v>19</v>
      </c>
      <c r="C53" s="1193"/>
      <c r="D53" s="110"/>
      <c r="E53" s="1194" t="s">
        <v>44</v>
      </c>
      <c r="F53" s="1194"/>
      <c r="G53" s="1194"/>
      <c r="H53" s="1195"/>
      <c r="I53" s="361">
        <v>-2974</v>
      </c>
      <c r="J53" s="362">
        <v>-2549</v>
      </c>
      <c r="K53" s="362">
        <v>-3311</v>
      </c>
      <c r="L53" s="362">
        <v>-3197</v>
      </c>
      <c r="M53" s="363">
        <v>-2812</v>
      </c>
    </row>
    <row r="54" spans="2:13" ht="27.75" customHeight="1">
      <c r="B54" s="111"/>
      <c r="C54" s="112"/>
      <c r="D54" s="112"/>
      <c r="E54" s="113"/>
      <c r="F54" s="113"/>
      <c r="G54" s="113"/>
      <c r="H54" s="113"/>
      <c r="I54" s="114"/>
      <c r="J54" s="114"/>
      <c r="K54" s="114"/>
      <c r="L54" s="114"/>
      <c r="M54" s="114"/>
    </row>
    <row r="55" spans="2:13"/>
  </sheetData>
  <sheetProtection algorithmName="SHA-512" hashValue="OA1g1BhusZGMgHeSKUKj7qUo1bFl4Svnj3qTWZLaiOTPYjoDHqxPW7DIle+7BV2iJAXTuUKGfWugMCeazdB1fA==" saltValue="faW3Byqm26y6yNyRoLZgU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election activeCell="H57" sqref="H57"/>
    </sheetView>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5" t="s">
        <v>45</v>
      </c>
    </row>
    <row r="54" spans="2:8" ht="29.25" customHeight="1" thickBot="1">
      <c r="B54" s="116" t="s">
        <v>1</v>
      </c>
      <c r="C54" s="117"/>
      <c r="D54" s="117"/>
      <c r="E54" s="118" t="s">
        <v>2</v>
      </c>
      <c r="F54" s="119" t="s">
        <v>528</v>
      </c>
      <c r="G54" s="119" t="s">
        <v>529</v>
      </c>
      <c r="H54" s="120" t="s">
        <v>530</v>
      </c>
    </row>
    <row r="55" spans="2:8" ht="52.5" customHeight="1">
      <c r="B55" s="121"/>
      <c r="C55" s="1211" t="s">
        <v>46</v>
      </c>
      <c r="D55" s="1211"/>
      <c r="E55" s="1212"/>
      <c r="F55" s="122">
        <v>870</v>
      </c>
      <c r="G55" s="122">
        <v>990</v>
      </c>
      <c r="H55" s="123">
        <v>1312</v>
      </c>
    </row>
    <row r="56" spans="2:8" ht="52.5" customHeight="1">
      <c r="B56" s="124"/>
      <c r="C56" s="1213" t="s">
        <v>47</v>
      </c>
      <c r="D56" s="1213"/>
      <c r="E56" s="1214"/>
      <c r="F56" s="125">
        <v>637</v>
      </c>
      <c r="G56" s="125">
        <v>635</v>
      </c>
      <c r="H56" s="126">
        <v>552</v>
      </c>
    </row>
    <row r="57" spans="2:8" ht="53.25" customHeight="1">
      <c r="B57" s="124"/>
      <c r="C57" s="1215" t="s">
        <v>48</v>
      </c>
      <c r="D57" s="1215"/>
      <c r="E57" s="1216"/>
      <c r="F57" s="127">
        <v>3732</v>
      </c>
      <c r="G57" s="127">
        <v>3453</v>
      </c>
      <c r="H57" s="128">
        <v>2866</v>
      </c>
    </row>
    <row r="58" spans="2:8" ht="45.75" customHeight="1">
      <c r="B58" s="129"/>
      <c r="C58" s="1203" t="s">
        <v>546</v>
      </c>
      <c r="D58" s="1204"/>
      <c r="E58" s="1205"/>
      <c r="F58" s="130">
        <v>2099</v>
      </c>
      <c r="G58" s="130">
        <v>2070</v>
      </c>
      <c r="H58" s="131">
        <v>1929</v>
      </c>
    </row>
    <row r="59" spans="2:8" ht="45.75" customHeight="1">
      <c r="B59" s="129"/>
      <c r="C59" s="1203" t="s">
        <v>548</v>
      </c>
      <c r="D59" s="1204"/>
      <c r="E59" s="1205"/>
      <c r="F59" s="130">
        <v>188</v>
      </c>
      <c r="G59" s="130">
        <v>189</v>
      </c>
      <c r="H59" s="131">
        <v>189</v>
      </c>
    </row>
    <row r="60" spans="2:8" ht="45.75" customHeight="1">
      <c r="B60" s="129"/>
      <c r="C60" s="1203" t="s">
        <v>549</v>
      </c>
      <c r="D60" s="1204"/>
      <c r="E60" s="1205"/>
      <c r="F60" s="130">
        <v>185</v>
      </c>
      <c r="G60" s="130">
        <v>185</v>
      </c>
      <c r="H60" s="131">
        <v>185</v>
      </c>
    </row>
    <row r="61" spans="2:8" ht="45.75" customHeight="1">
      <c r="B61" s="129"/>
      <c r="C61" s="1203" t="s">
        <v>547</v>
      </c>
      <c r="D61" s="1204"/>
      <c r="E61" s="1205"/>
      <c r="F61" s="130">
        <v>624</v>
      </c>
      <c r="G61" s="130">
        <v>420</v>
      </c>
      <c r="H61" s="131">
        <v>121</v>
      </c>
    </row>
    <row r="62" spans="2:8" ht="45.75" customHeight="1" thickBot="1">
      <c r="B62" s="132"/>
      <c r="C62" s="1206" t="s">
        <v>550</v>
      </c>
      <c r="D62" s="1207"/>
      <c r="E62" s="1208"/>
      <c r="F62" s="133">
        <v>71</v>
      </c>
      <c r="G62" s="133">
        <v>90</v>
      </c>
      <c r="H62" s="134">
        <v>102</v>
      </c>
    </row>
    <row r="63" spans="2:8" ht="52.5" customHeight="1" thickBot="1">
      <c r="B63" s="135"/>
      <c r="C63" s="1209" t="s">
        <v>49</v>
      </c>
      <c r="D63" s="1209"/>
      <c r="E63" s="1210"/>
      <c r="F63" s="136">
        <v>5240</v>
      </c>
      <c r="G63" s="136">
        <v>5077</v>
      </c>
      <c r="H63" s="137">
        <v>4729</v>
      </c>
    </row>
    <row r="64" spans="2:8"/>
  </sheetData>
  <sheetProtection algorithmName="SHA-512" hashValue="BV0gmpCRKlYMhNxKrc3T18IbajctvuYJUJB56r+eFd9ewAaoElecPusrhI8rK4bidHn4bxgwWBJCELRv331tsg==" saltValue="bOESwCnMFQRvyuKAstgmk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cols>
    <col min="1" max="1" width="45.875" style="144" customWidth="1"/>
    <col min="2" max="8" width="13.375" style="144" customWidth="1"/>
    <col min="9" max="16384" width="11.125" style="144"/>
  </cols>
  <sheetData>
    <row r="1" spans="1:8">
      <c r="A1" s="138"/>
      <c r="B1" s="139"/>
      <c r="C1" s="140"/>
      <c r="D1" s="141"/>
      <c r="E1" s="142"/>
      <c r="F1" s="142"/>
      <c r="G1" s="142"/>
      <c r="H1" s="143"/>
    </row>
    <row r="2" spans="1:8">
      <c r="A2" s="145"/>
      <c r="B2" s="146"/>
      <c r="C2" s="147"/>
      <c r="D2" s="148" t="s">
        <v>50</v>
      </c>
      <c r="E2" s="149"/>
      <c r="F2" s="150" t="s">
        <v>525</v>
      </c>
      <c r="G2" s="151"/>
      <c r="H2" s="152"/>
    </row>
    <row r="3" spans="1:8">
      <c r="A3" s="148" t="s">
        <v>518</v>
      </c>
      <c r="B3" s="153"/>
      <c r="C3" s="154"/>
      <c r="D3" s="155">
        <v>66564</v>
      </c>
      <c r="E3" s="156"/>
      <c r="F3" s="157">
        <v>103390</v>
      </c>
      <c r="G3" s="158"/>
      <c r="H3" s="159"/>
    </row>
    <row r="4" spans="1:8">
      <c r="A4" s="160"/>
      <c r="B4" s="161"/>
      <c r="C4" s="162"/>
      <c r="D4" s="163">
        <v>32519</v>
      </c>
      <c r="E4" s="164"/>
      <c r="F4" s="165">
        <v>51269</v>
      </c>
      <c r="G4" s="166"/>
      <c r="H4" s="167"/>
    </row>
    <row r="5" spans="1:8">
      <c r="A5" s="148" t="s">
        <v>520</v>
      </c>
      <c r="B5" s="153"/>
      <c r="C5" s="154"/>
      <c r="D5" s="155">
        <v>62668</v>
      </c>
      <c r="E5" s="156"/>
      <c r="F5" s="157">
        <v>117234</v>
      </c>
      <c r="G5" s="158"/>
      <c r="H5" s="159"/>
    </row>
    <row r="6" spans="1:8">
      <c r="A6" s="160"/>
      <c r="B6" s="161"/>
      <c r="C6" s="162"/>
      <c r="D6" s="163">
        <v>31100</v>
      </c>
      <c r="E6" s="164"/>
      <c r="F6" s="165">
        <v>59796</v>
      </c>
      <c r="G6" s="166"/>
      <c r="H6" s="167"/>
    </row>
    <row r="7" spans="1:8">
      <c r="A7" s="148" t="s">
        <v>521</v>
      </c>
      <c r="B7" s="153"/>
      <c r="C7" s="154"/>
      <c r="D7" s="155">
        <v>74559</v>
      </c>
      <c r="E7" s="156"/>
      <c r="F7" s="157">
        <v>97758</v>
      </c>
      <c r="G7" s="158"/>
      <c r="H7" s="159"/>
    </row>
    <row r="8" spans="1:8">
      <c r="A8" s="160"/>
      <c r="B8" s="161"/>
      <c r="C8" s="162"/>
      <c r="D8" s="163">
        <v>30103</v>
      </c>
      <c r="E8" s="164"/>
      <c r="F8" s="165">
        <v>45946</v>
      </c>
      <c r="G8" s="166"/>
      <c r="H8" s="167"/>
    </row>
    <row r="9" spans="1:8">
      <c r="A9" s="148" t="s">
        <v>522</v>
      </c>
      <c r="B9" s="153"/>
      <c r="C9" s="154"/>
      <c r="D9" s="155">
        <v>99869</v>
      </c>
      <c r="E9" s="156"/>
      <c r="F9" s="157">
        <v>91338</v>
      </c>
      <c r="G9" s="158"/>
      <c r="H9" s="159"/>
    </row>
    <row r="10" spans="1:8">
      <c r="A10" s="160"/>
      <c r="B10" s="161"/>
      <c r="C10" s="162"/>
      <c r="D10" s="163">
        <v>68640</v>
      </c>
      <c r="E10" s="164"/>
      <c r="F10" s="165">
        <v>43989</v>
      </c>
      <c r="G10" s="166"/>
      <c r="H10" s="167"/>
    </row>
    <row r="11" spans="1:8">
      <c r="A11" s="148" t="s">
        <v>523</v>
      </c>
      <c r="B11" s="153"/>
      <c r="C11" s="154"/>
      <c r="D11" s="155">
        <v>177517</v>
      </c>
      <c r="E11" s="156"/>
      <c r="F11" s="157">
        <v>103975</v>
      </c>
      <c r="G11" s="158"/>
      <c r="H11" s="159"/>
    </row>
    <row r="12" spans="1:8">
      <c r="A12" s="160"/>
      <c r="B12" s="161"/>
      <c r="C12" s="168"/>
      <c r="D12" s="163">
        <v>67392</v>
      </c>
      <c r="E12" s="164"/>
      <c r="F12" s="165">
        <v>52698</v>
      </c>
      <c r="G12" s="166"/>
      <c r="H12" s="167"/>
    </row>
    <row r="13" spans="1:8">
      <c r="A13" s="148"/>
      <c r="B13" s="153"/>
      <c r="C13" s="169"/>
      <c r="D13" s="170">
        <v>96235</v>
      </c>
      <c r="E13" s="171"/>
      <c r="F13" s="172">
        <v>102739</v>
      </c>
      <c r="G13" s="173"/>
      <c r="H13" s="159"/>
    </row>
    <row r="14" spans="1:8">
      <c r="A14" s="160"/>
      <c r="B14" s="161"/>
      <c r="C14" s="162"/>
      <c r="D14" s="163">
        <v>45951</v>
      </c>
      <c r="E14" s="164"/>
      <c r="F14" s="165">
        <v>50740</v>
      </c>
      <c r="G14" s="166"/>
      <c r="H14" s="167"/>
    </row>
    <row r="17" spans="1:11">
      <c r="A17" s="144" t="s">
        <v>51</v>
      </c>
    </row>
    <row r="18" spans="1:11">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c r="A19" s="174" t="s">
        <v>52</v>
      </c>
      <c r="B19" s="174">
        <f>ROUND(VALUE(SUBSTITUTE(実質収支比率等に係る経年分析!F$48,"▲","-")),2)</f>
        <v>7.52</v>
      </c>
      <c r="C19" s="174">
        <f>ROUND(VALUE(SUBSTITUTE(実質収支比率等に係る経年分析!G$48,"▲","-")),2)</f>
        <v>7.36</v>
      </c>
      <c r="D19" s="174">
        <f>ROUND(VALUE(SUBSTITUTE(実質収支比率等に係る経年分析!H$48,"▲","-")),2)</f>
        <v>8.6199999999999992</v>
      </c>
      <c r="E19" s="174">
        <f>ROUND(VALUE(SUBSTITUTE(実質収支比率等に係る経年分析!I$48,"▲","-")),2)</f>
        <v>8.66</v>
      </c>
      <c r="F19" s="174">
        <f>ROUND(VALUE(SUBSTITUTE(実質収支比率等に係る経年分析!J$48,"▲","-")),2)</f>
        <v>8.08</v>
      </c>
    </row>
    <row r="20" spans="1:11">
      <c r="A20" s="174" t="s">
        <v>53</v>
      </c>
      <c r="B20" s="174">
        <f>ROUND(VALUE(SUBSTITUTE(実質収支比率等に係る経年分析!F$47,"▲","-")),2)</f>
        <v>29.49</v>
      </c>
      <c r="C20" s="174">
        <f>ROUND(VALUE(SUBSTITUTE(実質収支比率等に係る経年分析!G$47,"▲","-")),2)</f>
        <v>17.079999999999998</v>
      </c>
      <c r="D20" s="174">
        <f>ROUND(VALUE(SUBSTITUTE(実質収支比率等に係る経年分析!H$47,"▲","-")),2)</f>
        <v>22.06</v>
      </c>
      <c r="E20" s="174">
        <f>ROUND(VALUE(SUBSTITUTE(実質収支比率等に係る経年分析!I$47,"▲","-")),2)</f>
        <v>25.84</v>
      </c>
      <c r="F20" s="174">
        <f>ROUND(VALUE(SUBSTITUTE(実質収支比率等に係る経年分析!J$47,"▲","-")),2)</f>
        <v>33.99</v>
      </c>
    </row>
    <row r="21" spans="1:11">
      <c r="A21" s="174" t="s">
        <v>54</v>
      </c>
      <c r="B21" s="174">
        <f>IF(ISNUMBER(VALUE(SUBSTITUTE(実質収支比率等に係る経年分析!F$49,"▲","-"))),ROUND(VALUE(SUBSTITUTE(実質収支比率等に係る経年分析!F$49,"▲","-")),2),NA())</f>
        <v>13.36</v>
      </c>
      <c r="C21" s="174">
        <f>IF(ISNUMBER(VALUE(SUBSTITUTE(実質収支比率等に係る経年分析!G$49,"▲","-"))),ROUND(VALUE(SUBSTITUTE(実質収支比率等に係る経年分析!G$49,"▲","-")),2),NA())</f>
        <v>-9.67</v>
      </c>
      <c r="D21" s="174">
        <f>IF(ISNUMBER(VALUE(SUBSTITUTE(実質収支比率等に係る経年分析!H$49,"▲","-"))),ROUND(VALUE(SUBSTITUTE(実質収支比率等に係る経年分析!H$49,"▲","-")),2),NA())</f>
        <v>7.36</v>
      </c>
      <c r="E21" s="174">
        <f>IF(ISNUMBER(VALUE(SUBSTITUTE(実質収支比率等に係る経年分析!I$49,"▲","-"))),ROUND(VALUE(SUBSTITUTE(実質収支比率等に係る経年分析!I$49,"▲","-")),2),NA())</f>
        <v>2.94</v>
      </c>
      <c r="F21" s="174">
        <f>IF(ISNUMBER(VALUE(SUBSTITUTE(実質収支比率等に係る経年分析!J$49,"▲","-"))),ROUND(VALUE(SUBSTITUTE(実質収支比率等に係る経年分析!J$49,"▲","-")),2),NA())</f>
        <v>7.82</v>
      </c>
    </row>
    <row r="24" spans="1:11">
      <c r="A24" s="144" t="s">
        <v>55</v>
      </c>
    </row>
    <row r="25" spans="1:11">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c r="A26" s="175"/>
      <c r="B26" s="175" t="s">
        <v>56</v>
      </c>
      <c r="C26" s="175" t="s">
        <v>57</v>
      </c>
      <c r="D26" s="175" t="s">
        <v>56</v>
      </c>
      <c r="E26" s="175" t="s">
        <v>57</v>
      </c>
      <c r="F26" s="175" t="s">
        <v>56</v>
      </c>
      <c r="G26" s="175" t="s">
        <v>57</v>
      </c>
      <c r="H26" s="175" t="s">
        <v>56</v>
      </c>
      <c r="I26" s="175" t="s">
        <v>57</v>
      </c>
      <c r="J26" s="175" t="s">
        <v>56</v>
      </c>
      <c r="K26" s="175" t="s">
        <v>57</v>
      </c>
    </row>
    <row r="27" spans="1:11">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2.77</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0.05</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0.05</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0.02</v>
      </c>
    </row>
    <row r="31" spans="1:11">
      <c r="A31" s="175" t="str">
        <f>IF(連結実質赤字比率に係る赤字・黒字の構成分析!C$39="",NA(),連結実質赤字比率に係る赤字・黒字の構成分析!C$39)</f>
        <v>国民健康保険診療所特別会計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0.03</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0.04</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0.04</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0.02</v>
      </c>
    </row>
    <row r="32" spans="1:11">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0.56000000000000005</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0.87</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0.63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0.67</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0.41</v>
      </c>
    </row>
    <row r="33" spans="1:16">
      <c r="A33" s="175" t="str">
        <f>IF(連結実質赤字比率に係る赤字・黒字の構成分析!C$37="",NA(),連結実質赤字比率に係る赤字・黒字の構成分析!C$37)</f>
        <v>公共下水道事業会計</v>
      </c>
      <c r="B33" s="175" t="e">
        <f>IF(ROUND(VALUE(SUBSTITUTE(連結実質赤字比率に係る赤字・黒字の構成分析!F$37,"▲", "-")), 2) &lt; 0, ABS(ROUND(VALUE(SUBSTITUTE(連結実質赤字比率に係る赤字・黒字の構成分析!F$37,"▲", "-")), 2)), NA())</f>
        <v>#VALUE!</v>
      </c>
      <c r="C33" s="175" t="e">
        <f>IF(ROUND(VALUE(SUBSTITUTE(連結実質赤字比率に係る赤字・黒字の構成分析!F$37,"▲", "-")), 2) &gt;= 0, ABS(ROUND(VALUE(SUBSTITUTE(連結実質赤字比率に係る赤字・黒字の構成分析!F$37,"▲", "-")), 2)), NA())</f>
        <v>#VALUE!</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0.34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0.94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0.9</v>
      </c>
    </row>
    <row r="34" spans="1:16">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0.44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0.92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0.84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0.91</v>
      </c>
    </row>
    <row r="35" spans="1:16">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7.51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7.36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8.61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8.66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8.08</v>
      </c>
    </row>
    <row r="36" spans="1:16">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26.73</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24.18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23.5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23.98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23.78</v>
      </c>
    </row>
    <row r="39" spans="1:16">
      <c r="A39" s="144" t="s">
        <v>58</v>
      </c>
    </row>
    <row r="40" spans="1:16">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c r="A42" s="176" t="s">
        <v>61</v>
      </c>
      <c r="B42" s="176"/>
      <c r="C42" s="176"/>
      <c r="D42" s="176">
        <f>'実質公債費比率（分子）の構造'!K$52</f>
        <v>533</v>
      </c>
      <c r="E42" s="176"/>
      <c r="F42" s="176"/>
      <c r="G42" s="176">
        <f>'実質公債費比率（分子）の構造'!L$52</f>
        <v>529</v>
      </c>
      <c r="H42" s="176"/>
      <c r="I42" s="176"/>
      <c r="J42" s="176">
        <f>'実質公債費比率（分子）の構造'!M$52</f>
        <v>540</v>
      </c>
      <c r="K42" s="176"/>
      <c r="L42" s="176"/>
      <c r="M42" s="176">
        <f>'実質公債費比率（分子）の構造'!N$52</f>
        <v>518</v>
      </c>
      <c r="N42" s="176"/>
      <c r="O42" s="176"/>
      <c r="P42" s="176">
        <f>'実質公債費比率（分子）の構造'!O$52</f>
        <v>509</v>
      </c>
    </row>
    <row r="43" spans="1:16">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c r="A45" s="176" t="s">
        <v>63</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c r="A46" s="176" t="s">
        <v>64</v>
      </c>
      <c r="B46" s="176">
        <f>'実質公債費比率（分子）の構造'!K$48</f>
        <v>288</v>
      </c>
      <c r="C46" s="176"/>
      <c r="D46" s="176"/>
      <c r="E46" s="176">
        <f>'実質公債費比率（分子）の構造'!L$48</f>
        <v>302</v>
      </c>
      <c r="F46" s="176"/>
      <c r="G46" s="176"/>
      <c r="H46" s="176">
        <f>'実質公債費比率（分子）の構造'!M$48</f>
        <v>312</v>
      </c>
      <c r="I46" s="176"/>
      <c r="J46" s="176"/>
      <c r="K46" s="176">
        <f>'実質公債費比率（分子）の構造'!N$48</f>
        <v>281</v>
      </c>
      <c r="L46" s="176"/>
      <c r="M46" s="176"/>
      <c r="N46" s="176">
        <f>'実質公債費比率（分子）の構造'!O$48</f>
        <v>270</v>
      </c>
      <c r="O46" s="176"/>
      <c r="P46" s="176"/>
    </row>
    <row r="47" spans="1:16">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c r="A49" s="176" t="s">
        <v>66</v>
      </c>
      <c r="B49" s="176">
        <f>'実質公債費比率（分子）の構造'!K$45</f>
        <v>514</v>
      </c>
      <c r="C49" s="176"/>
      <c r="D49" s="176"/>
      <c r="E49" s="176">
        <f>'実質公債費比率（分子）の構造'!L$45</f>
        <v>507</v>
      </c>
      <c r="F49" s="176"/>
      <c r="G49" s="176"/>
      <c r="H49" s="176">
        <f>'実質公債費比率（分子）の構造'!M$45</f>
        <v>525</v>
      </c>
      <c r="I49" s="176"/>
      <c r="J49" s="176"/>
      <c r="K49" s="176">
        <f>'実質公債費比率（分子）の構造'!N$45</f>
        <v>530</v>
      </c>
      <c r="L49" s="176"/>
      <c r="M49" s="176"/>
      <c r="N49" s="176">
        <f>'実質公債費比率（分子）の構造'!O$45</f>
        <v>543</v>
      </c>
      <c r="O49" s="176"/>
      <c r="P49" s="176"/>
    </row>
    <row r="50" spans="1:16">
      <c r="A50" s="176" t="s">
        <v>67</v>
      </c>
      <c r="B50" s="176" t="e">
        <f>NA()</f>
        <v>#N/A</v>
      </c>
      <c r="C50" s="176">
        <f>IF(ISNUMBER('実質公債費比率（分子）の構造'!K$53),'実質公債費比率（分子）の構造'!K$53,NA())</f>
        <v>269</v>
      </c>
      <c r="D50" s="176" t="e">
        <f>NA()</f>
        <v>#N/A</v>
      </c>
      <c r="E50" s="176" t="e">
        <f>NA()</f>
        <v>#N/A</v>
      </c>
      <c r="F50" s="176">
        <f>IF(ISNUMBER('実質公債費比率（分子）の構造'!L$53),'実質公債費比率（分子）の構造'!L$53,NA())</f>
        <v>280</v>
      </c>
      <c r="G50" s="176" t="e">
        <f>NA()</f>
        <v>#N/A</v>
      </c>
      <c r="H50" s="176" t="e">
        <f>NA()</f>
        <v>#N/A</v>
      </c>
      <c r="I50" s="176">
        <f>IF(ISNUMBER('実質公債費比率（分子）の構造'!M$53),'実質公債費比率（分子）の構造'!M$53,NA())</f>
        <v>297</v>
      </c>
      <c r="J50" s="176" t="e">
        <f>NA()</f>
        <v>#N/A</v>
      </c>
      <c r="K50" s="176" t="e">
        <f>NA()</f>
        <v>#N/A</v>
      </c>
      <c r="L50" s="176">
        <f>IF(ISNUMBER('実質公債費比率（分子）の構造'!N$53),'実質公債費比率（分子）の構造'!N$53,NA())</f>
        <v>293</v>
      </c>
      <c r="M50" s="176" t="e">
        <f>NA()</f>
        <v>#N/A</v>
      </c>
      <c r="N50" s="176" t="e">
        <f>NA()</f>
        <v>#N/A</v>
      </c>
      <c r="O50" s="176">
        <f>IF(ISNUMBER('実質公債費比率（分子）の構造'!O$53),'実質公債費比率（分子）の構造'!O$53,NA())</f>
        <v>304</v>
      </c>
      <c r="P50" s="176" t="e">
        <f>NA()</f>
        <v>#N/A</v>
      </c>
    </row>
    <row r="53" spans="1:16">
      <c r="A53" s="144" t="s">
        <v>68</v>
      </c>
    </row>
    <row r="54" spans="1:16">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c r="A56" s="175" t="s">
        <v>43</v>
      </c>
      <c r="B56" s="175"/>
      <c r="C56" s="175"/>
      <c r="D56" s="175">
        <f>'将来負担比率（分子）の構造'!I$52</f>
        <v>4685</v>
      </c>
      <c r="E56" s="175"/>
      <c r="F56" s="175"/>
      <c r="G56" s="175">
        <f>'将来負担比率（分子）の構造'!J$52</f>
        <v>4761</v>
      </c>
      <c r="H56" s="175"/>
      <c r="I56" s="175"/>
      <c r="J56" s="175">
        <f>'将来負担比率（分子）の構造'!K$52</f>
        <v>4861</v>
      </c>
      <c r="K56" s="175"/>
      <c r="L56" s="175"/>
      <c r="M56" s="175">
        <f>'将来負担比率（分子）の構造'!L$52</f>
        <v>4951</v>
      </c>
      <c r="N56" s="175"/>
      <c r="O56" s="175"/>
      <c r="P56" s="175">
        <f>'将来負担比率（分子）の構造'!M$52</f>
        <v>5766</v>
      </c>
    </row>
    <row r="57" spans="1:16">
      <c r="A57" s="175" t="s">
        <v>42</v>
      </c>
      <c r="B57" s="175"/>
      <c r="C57" s="175"/>
      <c r="D57" s="175">
        <f>'将来負担比率（分子）の構造'!I$51</f>
        <v>197</v>
      </c>
      <c r="E57" s="175"/>
      <c r="F57" s="175"/>
      <c r="G57" s="175">
        <f>'将来負担比率（分子）の構造'!J$51</f>
        <v>252</v>
      </c>
      <c r="H57" s="175"/>
      <c r="I57" s="175"/>
      <c r="J57" s="175">
        <f>'将来負担比率（分子）の構造'!K$51</f>
        <v>215</v>
      </c>
      <c r="K57" s="175"/>
      <c r="L57" s="175"/>
      <c r="M57" s="175">
        <f>'将来負担比率（分子）の構造'!L$51</f>
        <v>246</v>
      </c>
      <c r="N57" s="175"/>
      <c r="O57" s="175"/>
      <c r="P57" s="175">
        <f>'将来負担比率（分子）の構造'!M$51</f>
        <v>249</v>
      </c>
    </row>
    <row r="58" spans="1:16">
      <c r="A58" s="175" t="s">
        <v>41</v>
      </c>
      <c r="B58" s="175"/>
      <c r="C58" s="175"/>
      <c r="D58" s="175">
        <f>'将来負担比率（分子）の構造'!I$50</f>
        <v>6081</v>
      </c>
      <c r="E58" s="175"/>
      <c r="F58" s="175"/>
      <c r="G58" s="175">
        <f>'将来負担比率（分子）の構造'!J$50</f>
        <v>5327</v>
      </c>
      <c r="H58" s="175"/>
      <c r="I58" s="175"/>
      <c r="J58" s="175">
        <f>'将来負担比率（分子）の構造'!K$50</f>
        <v>5779</v>
      </c>
      <c r="K58" s="175"/>
      <c r="L58" s="175"/>
      <c r="M58" s="175">
        <f>'将来負担比率（分子）の構造'!L$50</f>
        <v>5624</v>
      </c>
      <c r="N58" s="175"/>
      <c r="O58" s="175"/>
      <c r="P58" s="175">
        <f>'将来負担比率（分子）の構造'!M$50</f>
        <v>5244</v>
      </c>
    </row>
    <row r="59" spans="1:16">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c r="A61" s="175" t="s">
        <v>36</v>
      </c>
      <c r="B61" s="175">
        <f>'将来負担比率（分子）の構造'!I$46</f>
        <v>3</v>
      </c>
      <c r="C61" s="175"/>
      <c r="D61" s="175"/>
      <c r="E61" s="175">
        <f>'将来負担比率（分子）の構造'!J$46</f>
        <v>3</v>
      </c>
      <c r="F61" s="175"/>
      <c r="G61" s="175"/>
      <c r="H61" s="175">
        <f>'将来負担比率（分子）の構造'!K$46</f>
        <v>3</v>
      </c>
      <c r="I61" s="175"/>
      <c r="J61" s="175"/>
      <c r="K61" s="175">
        <f>'将来負担比率（分子）の構造'!L$46</f>
        <v>2</v>
      </c>
      <c r="L61" s="175"/>
      <c r="M61" s="175"/>
      <c r="N61" s="175">
        <f>'将来負担比率（分子）の構造'!M$46</f>
        <v>7</v>
      </c>
      <c r="O61" s="175"/>
      <c r="P61" s="175"/>
    </row>
    <row r="62" spans="1:16">
      <c r="A62" s="175" t="s">
        <v>35</v>
      </c>
      <c r="B62" s="175">
        <f>'将来負担比率（分子）の構造'!I$45</f>
        <v>675</v>
      </c>
      <c r="C62" s="175"/>
      <c r="D62" s="175"/>
      <c r="E62" s="175">
        <f>'将来負担比率（分子）の構造'!J$45</f>
        <v>675</v>
      </c>
      <c r="F62" s="175"/>
      <c r="G62" s="175"/>
      <c r="H62" s="175">
        <f>'将来負担比率（分子）の構造'!K$45</f>
        <v>675</v>
      </c>
      <c r="I62" s="175"/>
      <c r="J62" s="175"/>
      <c r="K62" s="175">
        <f>'将来負担比率（分子）の構造'!L$45</f>
        <v>686</v>
      </c>
      <c r="L62" s="175"/>
      <c r="M62" s="175"/>
      <c r="N62" s="175">
        <f>'将来負担比率（分子）の構造'!M$45</f>
        <v>691</v>
      </c>
      <c r="O62" s="175"/>
      <c r="P62" s="175"/>
    </row>
    <row r="63" spans="1:16">
      <c r="A63" s="175" t="s">
        <v>34</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c r="A64" s="175" t="s">
        <v>33</v>
      </c>
      <c r="B64" s="175">
        <f>'将来負担比率（分子）の構造'!I$43</f>
        <v>3074</v>
      </c>
      <c r="C64" s="175"/>
      <c r="D64" s="175"/>
      <c r="E64" s="175">
        <f>'将来負担比率（分子）の構造'!J$43</f>
        <v>2884</v>
      </c>
      <c r="F64" s="175"/>
      <c r="G64" s="175"/>
      <c r="H64" s="175">
        <f>'将来負担比率（分子）の構造'!K$43</f>
        <v>2612</v>
      </c>
      <c r="I64" s="175"/>
      <c r="J64" s="175"/>
      <c r="K64" s="175">
        <f>'将来負担比率（分子）の構造'!L$43</f>
        <v>2362</v>
      </c>
      <c r="L64" s="175"/>
      <c r="M64" s="175"/>
      <c r="N64" s="175">
        <f>'将来負担比率（分子）の構造'!M$43</f>
        <v>2148</v>
      </c>
      <c r="O64" s="175"/>
      <c r="P64" s="175"/>
    </row>
    <row r="65" spans="1:16">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c r="A66" s="175" t="s">
        <v>31</v>
      </c>
      <c r="B66" s="175">
        <f>'将来負担比率（分子）の構造'!I$41</f>
        <v>4237</v>
      </c>
      <c r="C66" s="175"/>
      <c r="D66" s="175"/>
      <c r="E66" s="175">
        <f>'将来負担比率（分子）の構造'!J$41</f>
        <v>4229</v>
      </c>
      <c r="F66" s="175"/>
      <c r="G66" s="175"/>
      <c r="H66" s="175">
        <f>'将来負担比率（分子）の構造'!K$41</f>
        <v>4256</v>
      </c>
      <c r="I66" s="175"/>
      <c r="J66" s="175"/>
      <c r="K66" s="175">
        <f>'将来負担比率（分子）の構造'!L$41</f>
        <v>4573</v>
      </c>
      <c r="L66" s="175"/>
      <c r="M66" s="175"/>
      <c r="N66" s="175">
        <f>'将来負担比率（分子）の構造'!M$41</f>
        <v>5602</v>
      </c>
      <c r="O66" s="175"/>
      <c r="P66" s="175"/>
    </row>
    <row r="67" spans="1:16">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c r="A70" s="177" t="s">
        <v>72</v>
      </c>
      <c r="B70" s="177"/>
      <c r="C70" s="177"/>
      <c r="D70" s="177"/>
      <c r="E70" s="177"/>
      <c r="F70" s="177"/>
    </row>
    <row r="71" spans="1:16">
      <c r="A71" s="178"/>
      <c r="B71" s="178" t="str">
        <f>基金残高に係る経年分析!F54</f>
        <v>R03</v>
      </c>
      <c r="C71" s="178" t="str">
        <f>基金残高に係る経年分析!G54</f>
        <v>R04</v>
      </c>
      <c r="D71" s="178" t="str">
        <f>基金残高に係る経年分析!H54</f>
        <v>R05</v>
      </c>
    </row>
    <row r="72" spans="1:16">
      <c r="A72" s="178" t="s">
        <v>73</v>
      </c>
      <c r="B72" s="179">
        <f>基金残高に係る経年分析!F55</f>
        <v>870</v>
      </c>
      <c r="C72" s="179">
        <f>基金残高に係る経年分析!G55</f>
        <v>990</v>
      </c>
      <c r="D72" s="179">
        <f>基金残高に係る経年分析!H55</f>
        <v>1312</v>
      </c>
    </row>
    <row r="73" spans="1:16">
      <c r="A73" s="178" t="s">
        <v>74</v>
      </c>
      <c r="B73" s="179">
        <f>基金残高に係る経年分析!F56</f>
        <v>637</v>
      </c>
      <c r="C73" s="179">
        <f>基金残高に係る経年分析!G56</f>
        <v>635</v>
      </c>
      <c r="D73" s="179">
        <f>基金残高に係る経年分析!H56</f>
        <v>552</v>
      </c>
    </row>
    <row r="74" spans="1:16">
      <c r="A74" s="178" t="s">
        <v>75</v>
      </c>
      <c r="B74" s="179">
        <f>基金残高に係る経年分析!F57</f>
        <v>3732</v>
      </c>
      <c r="C74" s="179">
        <f>基金残高に係る経年分析!G57</f>
        <v>3453</v>
      </c>
      <c r="D74" s="179">
        <f>基金残高に係る経年分析!H57</f>
        <v>2866</v>
      </c>
    </row>
  </sheetData>
  <sheetProtection algorithmName="SHA-512" hashValue="fNWxOLVmOVMkn7cqMk4OTJkFPpE+BJHeGBj+OsAE7eXJFhOTC4WPg6yOSJrV3CRlhER6rP394jZpFLP+xn5PHA==" saltValue="XfY2c4+erIbMp7rUCIbDx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2025-03-13T02:26:47Z</cp:lastPrinted>
  <dcterms:created xsi:type="dcterms:W3CDTF">2025-02-19T05:09:47Z</dcterms:created>
  <dcterms:modified xsi:type="dcterms:W3CDTF">2025-03-23T23:31:28Z</dcterms:modified>
  <cp:category/>
</cp:coreProperties>
</file>